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202\データ\データ\佐藤\財政状況資料集\令和元年度財政状況資料集の作成及び提出について\【財政状況資料集】_293458_安堵町_2019\"/>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BW34" i="10"/>
  <c r="BE34" i="10"/>
  <c r="AM34" i="10"/>
  <c r="U34" i="10"/>
  <c r="C34" i="10"/>
  <c r="CO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<sst xmlns="http://schemas.openxmlformats.org/spreadsheetml/2006/main" count="1131" uniqueCount="598">
  <si>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</si>
  <si>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</si>
  <si>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</si>
  <si>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</si>
  <si>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</si>
  <si>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</si>
  <si>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</si>
  <si>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</si>
  <si>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</si>
  <si>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</si>
  <si>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</si>
  <si>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</si>
  <si>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</si>
  <si>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</si>
  <si>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</si>
  <si>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</si>
  <si>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</si>
  <si>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</si>
  <si>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</si>
  <si>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</si>
  <si>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</si>
  <si>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</si>
  <si>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</si>
  <si>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</si>
  <si>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</si>
  <si>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</si>
  <si>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</si>
  <si>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</si>
  <si>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</si>
  <si>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</si>
  <si>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</si>
  <si>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</si>
  <si>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</si>
  <si>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</si>
  <si>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</si>
  <si>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</si>
  <si>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</si>
  <si>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</si>
  <si>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</si>
  <si>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</si>
  <si>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</si>
  <si>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</si>
  <si>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</si>
  <si>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</si>
  <si>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</si>
  <si>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</si>
  <si>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</si>
  <si>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</si>
  <si>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</si>
  <si>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</si>
  <si>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</si>
  <si>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</si>
  <si>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</si>
  <si>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</si>
  <si>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</si>
  <si>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</si>
  <si>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</si>
  <si>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</si>
  <si>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</si>
  <si>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</si>
  <si>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</si>
  <si>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</si>
  <si>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</si>
  <si>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</si>
  <si>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</si>
  <si>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</si>
  <si>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</si>
  <si>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</si>
  <si>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</si>
  <si>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</si>
  <si>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</si>
  <si>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</si>
  <si>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</si>
  <si>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</si>
  <si>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</si>
  <si>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</si>
  <si>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</si>
  <si>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</si>
  <si>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</si>
  <si>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</si>
  <si>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</si>
  <si>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</si>
  <si>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</si>
  <si>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</si>
  <si>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</si>
  <si>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</si>
  <si>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</si>
  <si>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</si>
  <si>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</si>
  <si>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</si>
  <si>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</si>
  <si>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</si>
  <si>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</si>
  <si>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</si>
  <si>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</si>
  <si>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</si>
  <si>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</si>
  <si>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</si>
  <si>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安堵町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</si>
  <si>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</si>
  <si>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</si>
  <si>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</si>
  <si>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</si>
  <si>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</si>
  <si>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</si>
  <si>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</si>
  <si>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</si>
  <si>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</si>
  <si>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</si>
  <si>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</si>
  <si>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</si>
  <si>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</si>
  <si>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</si>
  <si>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</si>
  <si>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</si>
  <si>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</si>
  <si>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</si>
  <si>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</si>
  <si>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</si>
  <si>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</si>
  <si>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</si>
  <si>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</si>
  <si>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</si>
  <si>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</si>
  <si>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</si>
  <si>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</si>
  <si>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</si>
  <si>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</si>
  <si>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</si>
  <si>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</si>
  <si>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</si>
  <si>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</si>
  <si>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</si>
  <si>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</si>
  <si>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</si>
  <si>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</si>
  <si>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</si>
  <si>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</si>
  <si>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</si>
  <si>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</si>
  <si>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</si>
  <si>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</si>
  <si>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</si>
  <si>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</si>
  <si>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</si>
  <si>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</si>
  <si>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</si>
  <si>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</si>
  <si>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</si>
  <si>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</si>
  <si>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</si>
  <si>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</si>
  <si>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</si>
  <si>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</si>
  <si>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</si>
  <si>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</si>
  <si>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</si>
  <si>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</si>
  <si>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</si>
  <si>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</si>
  <si>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</si>
  <si>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</si>
  <si>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</si>
  <si>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</si>
  <si>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</si>
  <si>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</si>
  <si>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</si>
  <si>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</si>
  <si>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</si>
  <si>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</si>
  <si>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</si>
  <si>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</si>
  <si>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</si>
  <si>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</si>
  <si>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</si>
  <si>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</si>
  <si>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</si>
  <si>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</si>
  <si>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</si>
  <si>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</si>
  <si>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</si>
  <si>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</si>
  <si>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</si>
  <si>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</si>
  <si>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</si>
  <si>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</si>
  <si>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</si>
  <si>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</si>
  <si>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</si>
  <si>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</si>
  <si>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</si>
  <si>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</si>
  <si>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</si>
  <si>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</si>
  <si>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</si>
  <si>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</si>
  <si>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</si>
  <si>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</si>
  <si>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</si>
  <si>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</si>
  <si>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</si>
  <si>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</si>
  <si>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</si>
  <si>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</si>
  <si>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</si>
  <si>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</si>
  <si>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</si>
  <si>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</si>
  <si>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奈良県安堵町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</si>
  <si>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</si>
  <si>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</si>
  <si>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</si>
  <si>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</si>
  <si>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</si>
  <si>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</si>
  <si>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</si>
  <si>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</si>
  <si>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</si>
  <si>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</si>
  <si>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</si>
  <si>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</si>
  <si>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</si>
  <si>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</si>
  <si>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</si>
  <si>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</si>
  <si>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</si>
  <si>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</si>
  <si>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</si>
  <si>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</si>
  <si>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</si>
  <si>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</si>
  <si>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</si>
  <si>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</si>
  <si>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</si>
  <si>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</si>
  <si>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</si>
  <si>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</si>
  <si>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</si>
  <si>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</si>
  <si>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</si>
  <si>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</si>
  <si>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</si>
  <si>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</si>
  <si>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</si>
  <si>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</si>
  <si>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</si>
  <si>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</si>
  <si>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</si>
  <si>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</si>
  <si>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</si>
  <si>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</si>
  <si>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</si>
  <si>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</si>
  <si>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</si>
  <si>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</si>
  <si>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</si>
  <si>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</si>
  <si>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</si>
  <si>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</si>
  <si>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</si>
  <si>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</si>
  <si>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</si>
  <si>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</si>
  <si>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</si>
  <si>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</si>
  <si>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</si>
  <si>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</si>
  <si>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</si>
  <si>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</si>
  <si>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</si>
  <si>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</si>
  <si>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</si>
  <si>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</si>
  <si>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</si>
  <si>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</si>
  <si>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</si>
  <si>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</si>
  <si>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</si>
  <si>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</si>
  <si>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</si>
  <si>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</si>
  <si>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</si>
  <si>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</si>
  <si>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</si>
  <si>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</si>
  <si>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</si>
  <si>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</si>
  <si>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</si>
  <si>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</si>
  <si>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</si>
  <si>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</si>
  <si>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</si>
  <si>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</si>
  <si>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</si>
  <si>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</si>
  <si>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</si>
  <si>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</si>
  <si>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</si>
  <si>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</si>
  <si>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</si>
  <si>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</si>
  <si>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</si>
  <si>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</si>
  <si>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</si>
  <si>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</si>
  <si>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</si>
  <si>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</si>
  <si>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</si>
  <si>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</si>
  <si>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</si>
  <si>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</si>
  <si>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</si>
  <si>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</si>
  <si>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</si>
  <si>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</si>
  <si>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</si>
  <si>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</si>
  <si>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</si>
  <si>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</si>
  <si>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</si>
  <si>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</si>
  <si>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</si>
  <si>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</si>
  <si>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</si>
  <si>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</si>
  <si>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</si>
  <si>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</si>
  <si>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</si>
  <si>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</si>
  <si>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</si>
  <si>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</si>
  <si>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</si>
  <si>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</si>
  <si>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</si>
  <si>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</si>
  <si>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</si>
  <si>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</si>
  <si>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</si>
  <si>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</si>
  <si>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</si>
  <si>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</si>
  <si>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</si>
  <si>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</si>
  <si>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</si>
  <si>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</si>
  <si>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</si>
  <si>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</si>
  <si>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</si>
  <si>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</si>
  <si>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</si>
  <si>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</si>
  <si>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</si>
  <si>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</si>
  <si>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</si>
  <si>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</si>
  <si>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</si>
  <si>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</si>
  <si>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</si>
  <si>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</si>
  <si>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</si>
  <si>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</si>
  <si>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</si>
  <si>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奈良県安堵町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</si>
  <si>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</si>
  <si>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</si>
  <si>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</si>
  <si>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</si>
  <si>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</si>
  <si>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</si>
  <si>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</si>
  <si>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</si>
  <si>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</si>
  <si>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</si>
  <si>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</si>
  <si>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</si>
  <si>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</si>
  <si>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</si>
  <si>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</si>
  <si>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</si>
  <si>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</si>
  <si>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</si>
  <si>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</si>
  <si>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</si>
  <si>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</si>
  <si>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</si>
  <si>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</si>
  <si>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</si>
  <si>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</si>
  <si>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</si>
  <si>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</si>
  <si>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</si>
  <si>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</si>
  <si>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</si>
  <si>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</si>
  <si>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</si>
  <si>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</si>
  <si>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</si>
  <si>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</si>
  <si>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</si>
  <si>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</si>
  <si>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</si>
  <si>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水道事業会計</t>
    <phoneticPr fontId="5"/>
  </si>
  <si>
    <t>法適用企業</t>
    <phoneticPr fontId="5"/>
  </si>
  <si>
    <t>下水道事業特別会計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</si>
  <si>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</si>
  <si>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</si>
  <si>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</si>
  <si>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</si>
  <si>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</si>
  <si>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</si>
  <si>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</si>
  <si>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</si>
  <si>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</si>
  <si>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</si>
  <si>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</si>
  <si>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</si>
  <si>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</si>
  <si>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</si>
  <si>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</si>
  <si>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</si>
  <si>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</si>
  <si>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</si>
  <si>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</si>
  <si>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</si>
  <si>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</si>
  <si>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</si>
  <si>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</si>
  <si>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</si>
  <si>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</si>
  <si>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</si>
  <si>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</si>
  <si>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</si>
  <si>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</si>
  <si>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</si>
  <si>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</si>
  <si>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</si>
  <si>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</si>
  <si>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</si>
  <si>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</si>
  <si>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</si>
  <si>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</si>
  <si>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</si>
  <si>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</si>
  <si>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</si>
  <si>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</si>
  <si>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</si>
  <si>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</si>
  <si>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</si>
  <si>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</si>
  <si>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</si>
  <si>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</si>
  <si>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</si>
  <si>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</si>
  <si>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</si>
  <si>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</si>
  <si>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</si>
  <si>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</si>
  <si>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</si>
  <si>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</si>
  <si>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</si>
  <si>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</si>
  <si>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</si>
  <si>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</si>
  <si>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</si>
  <si>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</si>
  <si>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</si>
  <si>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</si>
  <si>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</si>
  <si>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</si>
  <si>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</si>
  <si>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</si>
  <si>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</si>
  <si>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</si>
  <si>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</si>
  <si>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</si>
  <si>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</si>
  <si>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</si>
  <si>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</si>
  <si>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</si>
  <si>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</si>
  <si>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</si>
  <si>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</si>
  <si>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</si>
  <si>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</si>
  <si>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</si>
  <si>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</si>
  <si>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</si>
  <si>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</si>
  <si>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</si>
  <si>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</si>
  <si>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</si>
  <si>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</si>
  <si>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</si>
  <si>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</si>
  <si>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</si>
  <si>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</si>
  <si>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</si>
  <si>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</si>
  <si>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</si>
  <si>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</si>
  <si>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</si>
  <si>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</si>
  <si>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</si>
  <si>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</si>
  <si>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</si>
  <si>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</si>
  <si>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</si>
  <si>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</si>
  <si>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</si>
  <si>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</si>
  <si>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</si>
  <si>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</si>
  <si>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</si>
  <si>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</si>
  <si>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</si>
  <si>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</si>
  <si>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</si>
  <si>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</si>
  <si>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</si>
  <si>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</si>
  <si>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</si>
  <si>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</si>
  <si>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</si>
  <si>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</si>
  <si>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</si>
  <si>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</si>
  <si>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</si>
  <si>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</si>
  <si>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</si>
  <si>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</si>
  <si>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</si>
  <si>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</si>
  <si>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</si>
  <si>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</si>
  <si>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</si>
  <si>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</si>
  <si>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</si>
  <si>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</si>
  <si>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</si>
  <si>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</si>
  <si>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</si>
  <si>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</si>
  <si>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</si>
  <si>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</si>
  <si>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</si>
  <si>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</si>
  <si>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</si>
  <si>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</si>
  <si>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</si>
  <si>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</si>
  <si>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</si>
  <si>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</si>
  <si>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</si>
  <si>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</si>
  <si>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</si>
  <si>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</si>
  <si>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8.98</t>
  </si>
  <si>
    <t>▲ 12.60</t>
  </si>
  <si>
    <t>▲ 12.01</t>
  </si>
  <si>
    <t>▲ 5.27</t>
  </si>
  <si>
    <t>住宅新築資金等貸付事業特別会計</t>
  </si>
  <si>
    <t>▲ 1.11</t>
  </si>
  <si>
    <t>▲ 1.10</t>
  </si>
  <si>
    <t>▲ 1.12</t>
  </si>
  <si>
    <t>▲ 1.14</t>
  </si>
  <si>
    <t>▲ 1.16</t>
  </si>
  <si>
    <t>国民健康保険特別会計</t>
  </si>
  <si>
    <t>▲ 3.10</t>
  </si>
  <si>
    <t>▲ 4.28</t>
  </si>
  <si>
    <t>▲ 2.91</t>
  </si>
  <si>
    <t>▲ 2.90</t>
  </si>
  <si>
    <t>▲ 1.01</t>
  </si>
  <si>
    <t>水道事業会計</t>
  </si>
  <si>
    <t>一般会計</t>
  </si>
  <si>
    <t>介護保険特別会計（保険事業勘定）</t>
  </si>
  <si>
    <t>後期高齢者医療特別会計</t>
  </si>
  <si>
    <t>下水道事業特別会計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</si>
  <si>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</si>
  <si>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</si>
  <si>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</si>
  <si>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</si>
  <si>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</si>
  <si>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</si>
  <si>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</si>
  <si>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</si>
  <si>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公営住宅管理運営基金</t>
    <rPh sb="0" eb="2">
      <t>コウエイ</t>
    </rPh>
    <rPh sb="2" eb="4">
      <t>ジュウタク</t>
    </rPh>
    <rPh sb="4" eb="6">
      <t>カンリ</t>
    </rPh>
    <rPh sb="6" eb="8">
      <t>ウンエイ</t>
    </rPh>
    <rPh sb="8" eb="10">
      <t>キキン</t>
    </rPh>
    <phoneticPr fontId="5"/>
  </si>
  <si>
    <t>地域福祉基金</t>
    <rPh sb="0" eb="2">
      <t>チイキ</t>
    </rPh>
    <rPh sb="2" eb="4">
      <t>フクシ</t>
    </rPh>
    <rPh sb="4" eb="6">
      <t>キキン</t>
    </rPh>
    <phoneticPr fontId="5"/>
  </si>
  <si>
    <t>消防賞じゅつ基金</t>
    <rPh sb="0" eb="2">
      <t>ショウボウ</t>
    </rPh>
    <rPh sb="2" eb="3">
      <t>ショウ</t>
    </rPh>
    <rPh sb="6" eb="8">
      <t>キキン</t>
    </rPh>
    <phoneticPr fontId="5"/>
  </si>
  <si>
    <t>文化振興基金</t>
    <rPh sb="0" eb="2">
      <t>ブンカ</t>
    </rPh>
    <rPh sb="2" eb="4">
      <t>シンコウ</t>
    </rPh>
    <rPh sb="4" eb="6">
      <t>キキン</t>
    </rPh>
    <phoneticPr fontId="5"/>
  </si>
  <si>
    <t>ふるさと基金</t>
    <rPh sb="4" eb="6">
      <t>キキン</t>
    </rPh>
    <phoneticPr fontId="5"/>
  </si>
  <si>
    <t>-</t>
    <phoneticPr fontId="2"/>
  </si>
  <si>
    <t>安堵町土地開発公社</t>
    <rPh sb="0" eb="3">
      <t>アンドチョウ</t>
    </rPh>
    <rPh sb="3" eb="5">
      <t>トチ</t>
    </rPh>
    <rPh sb="5" eb="7">
      <t>カイハツ</t>
    </rPh>
    <rPh sb="7" eb="9">
      <t>コウシャ</t>
    </rPh>
    <phoneticPr fontId="2"/>
  </si>
  <si>
    <t>老人福祉施設三室園組合</t>
    <rPh sb="0" eb="2">
      <t>ロウジン</t>
    </rPh>
    <rPh sb="2" eb="4">
      <t>フクシ</t>
    </rPh>
    <rPh sb="4" eb="6">
      <t>シセツ</t>
    </rPh>
    <rPh sb="6" eb="8">
      <t>ミムロ</t>
    </rPh>
    <rPh sb="8" eb="9">
      <t>エン</t>
    </rPh>
    <rPh sb="9" eb="11">
      <t>クミアイ</t>
    </rPh>
    <phoneticPr fontId="2"/>
  </si>
  <si>
    <t>奈良県市町村総合事務組合</t>
    <rPh sb="0" eb="3">
      <t>ナラケン</t>
    </rPh>
    <rPh sb="3" eb="6">
      <t>シチョウソン</t>
    </rPh>
    <rPh sb="6" eb="8">
      <t>ソウゴウ</t>
    </rPh>
    <rPh sb="8" eb="10">
      <t>ジム</t>
    </rPh>
    <rPh sb="10" eb="12">
      <t>クミアイ</t>
    </rPh>
    <phoneticPr fontId="2"/>
  </si>
  <si>
    <t>王寺周辺広域休日診療施設組合</t>
    <rPh sb="0" eb="2">
      <t>オウジ</t>
    </rPh>
    <rPh sb="2" eb="4">
      <t>シュウヘン</t>
    </rPh>
    <rPh sb="4" eb="6">
      <t>コウイキ</t>
    </rPh>
    <rPh sb="6" eb="8">
      <t>キュウジツ</t>
    </rPh>
    <rPh sb="8" eb="10">
      <t>シンリョウ</t>
    </rPh>
    <rPh sb="10" eb="12">
      <t>シセツ</t>
    </rPh>
    <rPh sb="12" eb="14">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</si>
  <si>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</si>
  <si>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</si>
  <si>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山辺・県北西部広域環境衛生組合</t>
    <rPh sb="0" eb="2">
      <t>ヤマベ</t>
    </rPh>
    <rPh sb="3" eb="5">
      <t>ケンホク</t>
    </rPh>
    <rPh sb="5" eb="7">
      <t>セイブ</t>
    </rPh>
    <rPh sb="7" eb="9">
      <t>コウイキ</t>
    </rPh>
    <rPh sb="9" eb="11">
      <t>カンキョウ</t>
    </rPh>
    <rPh sb="11" eb="13">
      <t>エイセイ</t>
    </rPh>
    <rPh sb="13" eb="15">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</si>
</sst>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7" fillId="0" borderId="31" xfId="8" applyFont="1" applyFill="1" applyBorder="1">
      <alignment vertical="center"/>
    </xf>
    <xf numFmtId="0" fontId="27" fillId="0" borderId="42" xfId="8" applyFont="1" applyFill="1" applyBorder="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109920</c:v>
                </c:pt>
                <c:pt idx="1">
                  <c:v>119882</c:v>
                </c:pt>
                <c:pt idx="2">
                  <c:v>116162</c:v>
                </c:pt>
                <c:pt idx="3">
                  <c:v>121449</c:v>
                </c:pt>
                <c:pt idx="4">
                  <c:v>145139</c:v>
                </c:pt>
              </c:numCache>
            </c:numRef>
          </c:val>
          <c:smooth val="0"/>
          <c:extLst>
            <c:ext xmlns:c16="http://schemas.microsoft.com/office/drawing/2014/chart" uri="{C3380CC4-5D6E-409C-BE32-E72D297353CC}">
              <c16:uniqueId val="{00000000-7BAF-41CD-8BE2-45E2090C6A6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11946</c:v>
                </c:pt>
                <c:pt idx="1">
                  <c:v>31419</c:v>
                </c:pt>
                <c:pt idx="2">
                  <c:v>53230</c:v>
                </c:pt>
                <c:pt idx="3">
                  <c:v>76441</c:v>
                </c:pt>
                <c:pt idx="4">
                  <c:v>36379</c:v>
                </c:pt>
              </c:numCache>
            </c:numRef>
          </c:val>
          <c:smooth val="0"/>
          <c:extLst>
            <c:ext xmlns:c16="http://schemas.microsoft.com/office/drawing/2014/chart" uri="{C3380CC4-5D6E-409C-BE32-E72D297353CC}">
              <c16:uniqueId val="{00000001-7BAF-41CD-8BE2-45E2090C6A6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26.09</c:v>
                </c:pt>
                <c:pt idx="1">
                  <c:v>18.510000000000002</c:v>
                </c:pt>
                <c:pt idx="2">
                  <c:v>5.62</c:v>
                </c:pt>
                <c:pt idx="3">
                  <c:v>4.8</c:v>
                </c:pt>
                <c:pt idx="4">
                  <c:v>2.27</c:v>
                </c:pt>
              </c:numCache>
            </c:numRef>
          </c:val>
          <c:extLst>
            <c:ext xmlns:c16="http://schemas.microsoft.com/office/drawing/2014/chart" uri="{C3380CC4-5D6E-409C-BE32-E72D297353CC}">
              <c16:uniqueId val="{00000000-A785-40F5-8E84-B0A20D27BBB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42.09</c:v>
                </c:pt>
                <c:pt idx="1">
                  <c:v>44.55</c:v>
                </c:pt>
                <c:pt idx="2">
                  <c:v>43.92</c:v>
                </c:pt>
                <c:pt idx="3">
                  <c:v>32.549999999999997</c:v>
                </c:pt>
                <c:pt idx="4">
                  <c:v>30.16</c:v>
                </c:pt>
              </c:numCache>
            </c:numRef>
          </c:val>
          <c:extLst>
            <c:ext xmlns:c16="http://schemas.microsoft.com/office/drawing/2014/chart" uri="{C3380CC4-5D6E-409C-BE32-E72D297353CC}">
              <c16:uniqueId val="{00000001-A785-40F5-8E84-B0A20D27BBB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6.02</c:v>
                </c:pt>
                <c:pt idx="1">
                  <c:v>-8.98</c:v>
                </c:pt>
                <c:pt idx="2">
                  <c:v>-12.6</c:v>
                </c:pt>
                <c:pt idx="3">
                  <c:v>-12.01</c:v>
                </c:pt>
                <c:pt idx="4">
                  <c:v>-5.27</c:v>
                </c:pt>
              </c:numCache>
            </c:numRef>
          </c:val>
          <c:smooth val="0"/>
          <c:extLst>
            <c:ext xmlns:c16="http://schemas.microsoft.com/office/drawing/2014/chart" uri="{C3380CC4-5D6E-409C-BE32-E72D297353CC}">
              <c16:uniqueId val="{00000002-A785-40F5-8E84-B0A20D27BBB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111-466A-BE4E-F85289ACDF3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111-466A-BE4E-F85289ACDF3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111-466A-BE4E-F85289ACDF38}"/>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111-466A-BE4E-F85289ACDF3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D111-466A-BE4E-F85289ACDF38}"/>
            </c:ext>
          </c:extLst>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0.68</c:v>
                </c:pt>
                <c:pt idx="4">
                  <c:v>#N/A</c:v>
                </c:pt>
                <c:pt idx="5">
                  <c:v>0.31</c:v>
                </c:pt>
                <c:pt idx="6">
                  <c:v>#N/A</c:v>
                </c:pt>
                <c:pt idx="7">
                  <c:v>1.36</c:v>
                </c:pt>
                <c:pt idx="8">
                  <c:v>#N/A</c:v>
                </c:pt>
                <c:pt idx="9">
                  <c:v>1.46</c:v>
                </c:pt>
              </c:numCache>
            </c:numRef>
          </c:val>
          <c:extLst>
            <c:ext xmlns:c16="http://schemas.microsoft.com/office/drawing/2014/chart" uri="{C3380CC4-5D6E-409C-BE32-E72D297353CC}">
              <c16:uniqueId val="{00000005-D111-466A-BE4E-F85289ACDF38}"/>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27.2</c:v>
                </c:pt>
                <c:pt idx="2">
                  <c:v>#N/A</c:v>
                </c:pt>
                <c:pt idx="3">
                  <c:v>19.62</c:v>
                </c:pt>
                <c:pt idx="4">
                  <c:v>#N/A</c:v>
                </c:pt>
                <c:pt idx="5">
                  <c:v>6.74</c:v>
                </c:pt>
                <c:pt idx="6">
                  <c:v>#N/A</c:v>
                </c:pt>
                <c:pt idx="7">
                  <c:v>5.94</c:v>
                </c:pt>
                <c:pt idx="8">
                  <c:v>#N/A</c:v>
                </c:pt>
                <c:pt idx="9">
                  <c:v>3.44</c:v>
                </c:pt>
              </c:numCache>
            </c:numRef>
          </c:val>
          <c:extLst>
            <c:ext xmlns:c16="http://schemas.microsoft.com/office/drawing/2014/chart" uri="{C3380CC4-5D6E-409C-BE32-E72D297353CC}">
              <c16:uniqueId val="{00000006-D111-466A-BE4E-F85289ACDF38}"/>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16.899999999999999</c:v>
                </c:pt>
                <c:pt idx="2">
                  <c:v>#N/A</c:v>
                </c:pt>
                <c:pt idx="3">
                  <c:v>16.88</c:v>
                </c:pt>
                <c:pt idx="4">
                  <c:v>#N/A</c:v>
                </c:pt>
                <c:pt idx="5">
                  <c:v>16.260000000000002</c:v>
                </c:pt>
                <c:pt idx="6">
                  <c:v>#N/A</c:v>
                </c:pt>
                <c:pt idx="7">
                  <c:v>16.12</c:v>
                </c:pt>
                <c:pt idx="8">
                  <c:v>#N/A</c:v>
                </c:pt>
                <c:pt idx="9">
                  <c:v>16.75</c:v>
                </c:pt>
              </c:numCache>
            </c:numRef>
          </c:val>
          <c:extLst>
            <c:ext xmlns:c16="http://schemas.microsoft.com/office/drawing/2014/chart" uri="{C3380CC4-5D6E-409C-BE32-E72D297353CC}">
              <c16:uniqueId val="{00000007-D111-466A-BE4E-F85289ACDF38}"/>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3.1</c:v>
                </c:pt>
                <c:pt idx="1">
                  <c:v>#N/A</c:v>
                </c:pt>
                <c:pt idx="2">
                  <c:v>4.28</c:v>
                </c:pt>
                <c:pt idx="3">
                  <c:v>#N/A</c:v>
                </c:pt>
                <c:pt idx="4">
                  <c:v>2.91</c:v>
                </c:pt>
                <c:pt idx="5">
                  <c:v>#N/A</c:v>
                </c:pt>
                <c:pt idx="6">
                  <c:v>2.9</c:v>
                </c:pt>
                <c:pt idx="7">
                  <c:v>#N/A</c:v>
                </c:pt>
                <c:pt idx="8">
                  <c:v>1.01</c:v>
                </c:pt>
                <c:pt idx="9">
                  <c:v>#N/A</c:v>
                </c:pt>
              </c:numCache>
            </c:numRef>
          </c:val>
          <c:extLst>
            <c:ext xmlns:c16="http://schemas.microsoft.com/office/drawing/2014/chart" uri="{C3380CC4-5D6E-409C-BE32-E72D297353CC}">
              <c16:uniqueId val="{00000008-D111-466A-BE4E-F85289ACDF38}"/>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1.1100000000000001</c:v>
                </c:pt>
                <c:pt idx="1">
                  <c:v>#N/A</c:v>
                </c:pt>
                <c:pt idx="2">
                  <c:v>1.1000000000000001</c:v>
                </c:pt>
                <c:pt idx="3">
                  <c:v>#N/A</c:v>
                </c:pt>
                <c:pt idx="4">
                  <c:v>1.1200000000000001</c:v>
                </c:pt>
                <c:pt idx="5">
                  <c:v>#N/A</c:v>
                </c:pt>
                <c:pt idx="6">
                  <c:v>1.1399999999999999</c:v>
                </c:pt>
                <c:pt idx="7">
                  <c:v>#N/A</c:v>
                </c:pt>
                <c:pt idx="8">
                  <c:v>1.1599999999999999</c:v>
                </c:pt>
                <c:pt idx="9">
                  <c:v>#N/A</c:v>
                </c:pt>
              </c:numCache>
            </c:numRef>
          </c:val>
          <c:extLst>
            <c:ext xmlns:c16="http://schemas.microsoft.com/office/drawing/2014/chart" uri="{C3380CC4-5D6E-409C-BE32-E72D297353CC}">
              <c16:uniqueId val="{00000009-D111-466A-BE4E-F85289ACDF3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415</c:v>
                </c:pt>
                <c:pt idx="5">
                  <c:v>331</c:v>
                </c:pt>
                <c:pt idx="8">
                  <c:v>345</c:v>
                </c:pt>
                <c:pt idx="11">
                  <c:v>346</c:v>
                </c:pt>
                <c:pt idx="14">
                  <c:v>345</c:v>
                </c:pt>
              </c:numCache>
            </c:numRef>
          </c:val>
          <c:extLst>
            <c:ext xmlns:c16="http://schemas.microsoft.com/office/drawing/2014/chart" uri="{C3380CC4-5D6E-409C-BE32-E72D297353CC}">
              <c16:uniqueId val="{00000000-349E-4E9B-B2B4-075005396FD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49E-4E9B-B2B4-075005396FD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49E-4E9B-B2B4-075005396FD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c:v>
                </c:pt>
                <c:pt idx="3">
                  <c:v>5</c:v>
                </c:pt>
                <c:pt idx="6">
                  <c:v>5</c:v>
                </c:pt>
                <c:pt idx="9">
                  <c:v>6</c:v>
                </c:pt>
                <c:pt idx="12">
                  <c:v>5</c:v>
                </c:pt>
              </c:numCache>
            </c:numRef>
          </c:val>
          <c:extLst>
            <c:ext xmlns:c16="http://schemas.microsoft.com/office/drawing/2014/chart" uri="{C3380CC4-5D6E-409C-BE32-E72D297353CC}">
              <c16:uniqueId val="{00000003-349E-4E9B-B2B4-075005396FD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90</c:v>
                </c:pt>
                <c:pt idx="3">
                  <c:v>81</c:v>
                </c:pt>
                <c:pt idx="6">
                  <c:v>99</c:v>
                </c:pt>
                <c:pt idx="9">
                  <c:v>105</c:v>
                </c:pt>
                <c:pt idx="12">
                  <c:v>101</c:v>
                </c:pt>
              </c:numCache>
            </c:numRef>
          </c:val>
          <c:extLst>
            <c:ext xmlns:c16="http://schemas.microsoft.com/office/drawing/2014/chart" uri="{C3380CC4-5D6E-409C-BE32-E72D297353CC}">
              <c16:uniqueId val="{00000004-349E-4E9B-B2B4-075005396FD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49E-4E9B-B2B4-075005396FD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49E-4E9B-B2B4-075005396FD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375</c:v>
                </c:pt>
                <c:pt idx="3">
                  <c:v>361</c:v>
                </c:pt>
                <c:pt idx="6">
                  <c:v>362</c:v>
                </c:pt>
                <c:pt idx="9">
                  <c:v>355</c:v>
                </c:pt>
                <c:pt idx="12">
                  <c:v>351</c:v>
                </c:pt>
              </c:numCache>
            </c:numRef>
          </c:val>
          <c:extLst>
            <c:ext xmlns:c16="http://schemas.microsoft.com/office/drawing/2014/chart" uri="{C3380CC4-5D6E-409C-BE32-E72D297353CC}">
              <c16:uniqueId val="{00000007-349E-4E9B-B2B4-075005396FD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54</c:v>
                </c:pt>
                <c:pt idx="2">
                  <c:v>#N/A</c:v>
                </c:pt>
                <c:pt idx="3">
                  <c:v>#N/A</c:v>
                </c:pt>
                <c:pt idx="4">
                  <c:v>116</c:v>
                </c:pt>
                <c:pt idx="5">
                  <c:v>#N/A</c:v>
                </c:pt>
                <c:pt idx="6">
                  <c:v>#N/A</c:v>
                </c:pt>
                <c:pt idx="7">
                  <c:v>121</c:v>
                </c:pt>
                <c:pt idx="8">
                  <c:v>#N/A</c:v>
                </c:pt>
                <c:pt idx="9">
                  <c:v>#N/A</c:v>
                </c:pt>
                <c:pt idx="10">
                  <c:v>120</c:v>
                </c:pt>
                <c:pt idx="11">
                  <c:v>#N/A</c:v>
                </c:pt>
                <c:pt idx="12">
                  <c:v>#N/A</c:v>
                </c:pt>
                <c:pt idx="13">
                  <c:v>112</c:v>
                </c:pt>
                <c:pt idx="14">
                  <c:v>#N/A</c:v>
                </c:pt>
              </c:numCache>
            </c:numRef>
          </c:val>
          <c:smooth val="0"/>
          <c:extLst>
            <c:ext xmlns:c16="http://schemas.microsoft.com/office/drawing/2014/chart" uri="{C3380CC4-5D6E-409C-BE32-E72D297353CC}">
              <c16:uniqueId val="{00000008-349E-4E9B-B2B4-075005396FD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3746</c:v>
                </c:pt>
                <c:pt idx="5">
                  <c:v>3582</c:v>
                </c:pt>
                <c:pt idx="8">
                  <c:v>3424</c:v>
                </c:pt>
                <c:pt idx="11">
                  <c:v>3366</c:v>
                </c:pt>
                <c:pt idx="14">
                  <c:v>3194</c:v>
                </c:pt>
              </c:numCache>
            </c:numRef>
          </c:val>
          <c:extLst>
            <c:ext xmlns:c16="http://schemas.microsoft.com/office/drawing/2014/chart" uri="{C3380CC4-5D6E-409C-BE32-E72D297353CC}">
              <c16:uniqueId val="{00000000-C494-4071-8C0E-64B6FAF6795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11</c:v>
                </c:pt>
                <c:pt idx="5">
                  <c:v>7</c:v>
                </c:pt>
                <c:pt idx="8">
                  <c:v>6</c:v>
                </c:pt>
                <c:pt idx="11">
                  <c:v>13</c:v>
                </c:pt>
                <c:pt idx="14">
                  <c:v>27</c:v>
                </c:pt>
              </c:numCache>
            </c:numRef>
          </c:val>
          <c:extLst>
            <c:ext xmlns:c16="http://schemas.microsoft.com/office/drawing/2014/chart" uri="{C3380CC4-5D6E-409C-BE32-E72D297353CC}">
              <c16:uniqueId val="{00000001-C494-4071-8C0E-64B6FAF6795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1652</c:v>
                </c:pt>
                <c:pt idx="5">
                  <c:v>1655</c:v>
                </c:pt>
                <c:pt idx="8">
                  <c:v>1654</c:v>
                </c:pt>
                <c:pt idx="11">
                  <c:v>1210</c:v>
                </c:pt>
                <c:pt idx="14">
                  <c:v>1150</c:v>
                </c:pt>
              </c:numCache>
            </c:numRef>
          </c:val>
          <c:extLst>
            <c:ext xmlns:c16="http://schemas.microsoft.com/office/drawing/2014/chart" uri="{C3380CC4-5D6E-409C-BE32-E72D297353CC}">
              <c16:uniqueId val="{00000002-C494-4071-8C0E-64B6FAF6795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494-4071-8C0E-64B6FAF6795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494-4071-8C0E-64B6FAF6795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494-4071-8C0E-64B6FAF6795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365</c:v>
                </c:pt>
                <c:pt idx="3">
                  <c:v>317</c:v>
                </c:pt>
                <c:pt idx="6">
                  <c:v>349</c:v>
                </c:pt>
                <c:pt idx="9">
                  <c:v>281</c:v>
                </c:pt>
                <c:pt idx="12">
                  <c:v>275</c:v>
                </c:pt>
              </c:numCache>
            </c:numRef>
          </c:val>
          <c:extLst>
            <c:ext xmlns:c16="http://schemas.microsoft.com/office/drawing/2014/chart" uri="{C3380CC4-5D6E-409C-BE32-E72D297353CC}">
              <c16:uniqueId val="{00000006-C494-4071-8C0E-64B6FAF6795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60</c:v>
                </c:pt>
                <c:pt idx="3">
                  <c:v>59</c:v>
                </c:pt>
                <c:pt idx="6">
                  <c:v>69</c:v>
                </c:pt>
                <c:pt idx="9">
                  <c:v>70</c:v>
                </c:pt>
                <c:pt idx="12">
                  <c:v>64</c:v>
                </c:pt>
              </c:numCache>
            </c:numRef>
          </c:val>
          <c:extLst>
            <c:ext xmlns:c16="http://schemas.microsoft.com/office/drawing/2014/chart" uri="{C3380CC4-5D6E-409C-BE32-E72D297353CC}">
              <c16:uniqueId val="{00000007-C494-4071-8C0E-64B6FAF6795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1318</c:v>
                </c:pt>
                <c:pt idx="3">
                  <c:v>1285</c:v>
                </c:pt>
                <c:pt idx="6">
                  <c:v>1625</c:v>
                </c:pt>
                <c:pt idx="9">
                  <c:v>1653</c:v>
                </c:pt>
                <c:pt idx="12">
                  <c:v>1535</c:v>
                </c:pt>
              </c:numCache>
            </c:numRef>
          </c:val>
          <c:extLst>
            <c:ext xmlns:c16="http://schemas.microsoft.com/office/drawing/2014/chart" uri="{C3380CC4-5D6E-409C-BE32-E72D297353CC}">
              <c16:uniqueId val="{00000008-C494-4071-8C0E-64B6FAF6795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38</c:v>
                </c:pt>
                <c:pt idx="3">
                  <c:v>23</c:v>
                </c:pt>
                <c:pt idx="6">
                  <c:v>23</c:v>
                </c:pt>
                <c:pt idx="9">
                  <c:v>23</c:v>
                </c:pt>
                <c:pt idx="12">
                  <c:v>23</c:v>
                </c:pt>
              </c:numCache>
            </c:numRef>
          </c:val>
          <c:extLst>
            <c:ext xmlns:c16="http://schemas.microsoft.com/office/drawing/2014/chart" uri="{C3380CC4-5D6E-409C-BE32-E72D297353CC}">
              <c16:uniqueId val="{00000009-C494-4071-8C0E-64B6FAF6795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3422</c:v>
                </c:pt>
                <c:pt idx="3">
                  <c:v>3227</c:v>
                </c:pt>
                <c:pt idx="6">
                  <c:v>3085</c:v>
                </c:pt>
                <c:pt idx="9">
                  <c:v>3232</c:v>
                </c:pt>
                <c:pt idx="12">
                  <c:v>3111</c:v>
                </c:pt>
              </c:numCache>
            </c:numRef>
          </c:val>
          <c:extLst>
            <c:ext xmlns:c16="http://schemas.microsoft.com/office/drawing/2014/chart" uri="{C3380CC4-5D6E-409C-BE32-E72D297353CC}">
              <c16:uniqueId val="{0000000A-C494-4071-8C0E-64B6FAF6795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68</c:v>
                </c:pt>
                <c:pt idx="8">
                  <c:v>#N/A</c:v>
                </c:pt>
                <c:pt idx="9">
                  <c:v>#N/A</c:v>
                </c:pt>
                <c:pt idx="10">
                  <c:v>670</c:v>
                </c:pt>
                <c:pt idx="11">
                  <c:v>#N/A</c:v>
                </c:pt>
                <c:pt idx="12">
                  <c:v>#N/A</c:v>
                </c:pt>
                <c:pt idx="13">
                  <c:v>637</c:v>
                </c:pt>
                <c:pt idx="14">
                  <c:v>#N/A</c:v>
                </c:pt>
              </c:numCache>
            </c:numRef>
          </c:val>
          <c:smooth val="0"/>
          <c:extLst>
            <c:ext xmlns:c16="http://schemas.microsoft.com/office/drawing/2014/chart" uri="{C3380CC4-5D6E-409C-BE32-E72D297353CC}">
              <c16:uniqueId val="{0000000B-C494-4071-8C0E-64B6FAF6795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975</c:v>
                </c:pt>
                <c:pt idx="1">
                  <c:v>725</c:v>
                </c:pt>
                <c:pt idx="2">
                  <c:v>665</c:v>
                </c:pt>
              </c:numCache>
            </c:numRef>
          </c:val>
          <c:extLst>
            <c:ext xmlns:c16="http://schemas.microsoft.com/office/drawing/2014/chart" uri="{C3380CC4-5D6E-409C-BE32-E72D297353CC}">
              <c16:uniqueId val="{00000000-1203-4410-8DA3-1B26CE89FA7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484</c:v>
                </c:pt>
                <c:pt idx="1">
                  <c:v>485</c:v>
                </c:pt>
                <c:pt idx="2">
                  <c:v>485</c:v>
                </c:pt>
              </c:numCache>
            </c:numRef>
          </c:val>
          <c:extLst>
            <c:ext xmlns:c16="http://schemas.microsoft.com/office/drawing/2014/chart" uri="{C3380CC4-5D6E-409C-BE32-E72D297353CC}">
              <c16:uniqueId val="{00000001-1203-4410-8DA3-1B26CE89FA7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234</c:v>
                </c:pt>
                <c:pt idx="1">
                  <c:v>229</c:v>
                </c:pt>
                <c:pt idx="2">
                  <c:v>233</c:v>
                </c:pt>
              </c:numCache>
            </c:numRef>
          </c:val>
          <c:extLst>
            <c:ext xmlns:c16="http://schemas.microsoft.com/office/drawing/2014/chart" uri="{C3380CC4-5D6E-409C-BE32-E72D297353CC}">
              <c16:uniqueId val="{00000002-1203-4410-8DA3-1B26CE89FA7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奈良県安堵町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実質公債費比率の内訳では、一般会計等に係る元利償還金において、既発債の完了や新発債の抑制等により減少傾向にある。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そのため、実質公債費比率の急激な上昇は抑えられている。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奈良県安堵町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の内訳では、一般会計等に係る地方債の現在高は減少傾向にあり、普通建設事業の増加により一時的に平成３０年度は増加したものの、新発債の抑制や既発債の償還完了に伴うものである。しかし、充当可能基金である、財政調整基金の取崩しを平成３０年度、令和元年度と２年続けて行ったため、充当可能財源が減少し、将来負担比率は上昇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奈良県安堵町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の建設に伴う普通建設事業費が完了したことにより、歳出は減少したが、それ以上に地方交付税の歳入が減少し、財源不足になるため、財政調整基金６千万円の取崩しを行った。その結果、基金全体としても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住民サービスの確保や災害等、必要不可欠な事業について取り崩しを行う事とする。減債基金については、今後の償還状況等も踏まえ、引き続き積立てる。特定目的基金については、公営住宅管理運営基金は、町営住宅の管理運営に要する費用に、文化振興基金や地域福祉基金は目的に即した活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また、消防賞じゅつ基金は、一定の目的を達成したため、処分を行う。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公営住宅管理運営基金については、町営住宅の管理及び運営を円滑かつ効率的に行う。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地域福祉基金については、地域の保健福祉の増進（在宅福祉の普及及び向上、健康及び生きがいづくりの推進、ボランティア活動の活発化）を図る。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文化振興基金については、文化の振興と普及を通じ、豊かな地域づくりの推進を図る。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ふるさと納税の増加によるふるさと基金の増加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ふるさと基金が増加傾向にあることから、ふるさと納税の目的に沿った取り崩しを行う。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また、消防賞じゅつ基金は一定の目的を達成したため、処分の検討を行う。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歳入の財源不足に伴い６千万円の取崩し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住民サービスの確保や災害等、必要不可欠な事業について取り崩しお行うため、事務事業の見直しを行い、財政規模に応じた行政運営を行い、財政調整基金の取崩しを最小限に努める。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特段増減なし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今後１０年間の償還額推移はおおむね例年通りの償還額となることから、突出して多額の償還が発生することがないことから、引き続き毎年度積み立てを行う。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奈良県安堵町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7,407
7,189
4.31
3,313,581
3,209,527
50,129
2,206,181
3,110,749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高齢化に加え、町内に中心となる産業がない事等により、財政基盤が弱く、類似団体の平均を下回っている。財政健全化計画に基づき歳出の削減を徹底するとともに、企業誘致等により歳入の増加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30540</xdr:rowOff>
    </xdr:from>
    <xdr:to>
      <xdr:col>23</xdr:col>
      <xdr:colOff>133350</xdr:colOff>
      <xdr:row>44</xdr:row>
      <xdr:rowOff>119138</xdr:rowOff>
    </xdr:to>
    <xdr:cxnSp macro="">
      <xdr:nvCxnSpPr>
        <xdr:cNvPr id="65" name="直線コネクタ 64"/>
        <xdr:cNvCxnSpPr/>
      </xdr:nvCxnSpPr>
      <xdr:spPr>
        <a:xfrm flipV="1">
          <a:off x="4953000" y="6031290"/>
          <a:ext cx="0" cy="16316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116917</xdr:rowOff>
    </xdr:from>
    <xdr:ext cx="762000" cy="259045"/>
    <xdr:sp macro="" textlink="">
      <xdr:nvSpPr>
        <xdr:cNvPr id="68" name="財政力最大値テキスト"/>
        <xdr:cNvSpPr txBox="1"/>
      </xdr:nvSpPr>
      <xdr:spPr>
        <a:xfrm>
          <a:off x="5041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30540</xdr:rowOff>
    </xdr:from>
    <xdr:to>
      <xdr:col>24</xdr:col>
      <xdr:colOff>12700</xdr:colOff>
      <xdr:row>35</xdr:row>
      <xdr:rowOff>30540</xdr:rowOff>
    </xdr:to>
    <xdr:cxnSp macro="">
      <xdr:nvCxnSpPr>
        <xdr:cNvPr id="69" name="直線コネクタ 68"/>
        <xdr:cNvCxnSpPr/>
      </xdr:nvCxnSpPr>
      <xdr:spPr>
        <a:xfrm>
          <a:off x="4864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49288</xdr:rowOff>
    </xdr:from>
    <xdr:to>
      <xdr:col>23</xdr:col>
      <xdr:colOff>133350</xdr:colOff>
      <xdr:row>43</xdr:row>
      <xdr:rowOff>49288</xdr:rowOff>
    </xdr:to>
    <xdr:cxnSp macro="">
      <xdr:nvCxnSpPr>
        <xdr:cNvPr id="70" name="直線コネクタ 69"/>
        <xdr:cNvCxnSpPr/>
      </xdr:nvCxnSpPr>
      <xdr:spPr>
        <a:xfrm>
          <a:off x="4114800" y="74216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140503</xdr:rowOff>
    </xdr:from>
    <xdr:ext cx="762000" cy="259045"/>
    <xdr:sp macro="" textlink="">
      <xdr:nvSpPr>
        <xdr:cNvPr id="71" name="財政力平均値テキスト"/>
        <xdr:cNvSpPr txBox="1"/>
      </xdr:nvSpPr>
      <xdr:spPr>
        <a:xfrm>
          <a:off x="5041900" y="7169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49288</xdr:rowOff>
    </xdr:from>
    <xdr:to>
      <xdr:col>19</xdr:col>
      <xdr:colOff>133350</xdr:colOff>
      <xdr:row>43</xdr:row>
      <xdr:rowOff>49288</xdr:rowOff>
    </xdr:to>
    <xdr:cxnSp macro="">
      <xdr:nvCxnSpPr>
        <xdr:cNvPr id="73" name="直線コネクタ 72"/>
        <xdr:cNvCxnSpPr/>
      </xdr:nvCxnSpPr>
      <xdr:spPr>
        <a:xfrm>
          <a:off x="3225800" y="7421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49288</xdr:rowOff>
    </xdr:from>
    <xdr:to>
      <xdr:col>15</xdr:col>
      <xdr:colOff>82550</xdr:colOff>
      <xdr:row>43</xdr:row>
      <xdr:rowOff>60778</xdr:rowOff>
    </xdr:to>
    <xdr:cxnSp macro="">
      <xdr:nvCxnSpPr>
        <xdr:cNvPr id="76" name="直線コネクタ 75"/>
        <xdr:cNvCxnSpPr/>
      </xdr:nvCxnSpPr>
      <xdr:spPr>
        <a:xfrm flipV="1">
          <a:off x="2336800" y="74216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78" name="テキスト ボックス 77"/>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60778</xdr:rowOff>
    </xdr:from>
    <xdr:to>
      <xdr:col>11</xdr:col>
      <xdr:colOff>31750</xdr:colOff>
      <xdr:row>43</xdr:row>
      <xdr:rowOff>72269</xdr:rowOff>
    </xdr:to>
    <xdr:cxnSp macro="">
      <xdr:nvCxnSpPr>
        <xdr:cNvPr id="79" name="直線コネクタ 78"/>
        <xdr:cNvCxnSpPr/>
      </xdr:nvCxnSpPr>
      <xdr:spPr>
        <a:xfrm flipV="1">
          <a:off x="1447800" y="74331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3" name="テキスト ボックス 82"/>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89" name="楕円 88"/>
        <xdr:cNvSpPr/>
      </xdr:nvSpPr>
      <xdr:spPr>
        <a:xfrm>
          <a:off x="49022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142015</xdr:rowOff>
    </xdr:from>
    <xdr:ext cx="762000" cy="259045"/>
    <xdr:sp macro="" textlink="">
      <xdr:nvSpPr>
        <xdr:cNvPr id="90" name="財政力該当値テキスト"/>
        <xdr:cNvSpPr txBox="1"/>
      </xdr:nvSpPr>
      <xdr:spPr>
        <a:xfrm>
          <a:off x="5041900" y="734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169938</xdr:rowOff>
    </xdr:from>
    <xdr:to>
      <xdr:col>19</xdr:col>
      <xdr:colOff>184150</xdr:colOff>
      <xdr:row>43</xdr:row>
      <xdr:rowOff>100088</xdr:rowOff>
    </xdr:to>
    <xdr:sp macro="" textlink="">
      <xdr:nvSpPr>
        <xdr:cNvPr id="91" name="楕円 90"/>
        <xdr:cNvSpPr/>
      </xdr:nvSpPr>
      <xdr:spPr>
        <a:xfrm>
          <a:off x="4064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92" name="テキスト ボックス 91"/>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169938</xdr:rowOff>
    </xdr:from>
    <xdr:to>
      <xdr:col>15</xdr:col>
      <xdr:colOff>133350</xdr:colOff>
      <xdr:row>43</xdr:row>
      <xdr:rowOff>100088</xdr:rowOff>
    </xdr:to>
    <xdr:sp macro="" textlink="">
      <xdr:nvSpPr>
        <xdr:cNvPr id="93" name="楕円 92"/>
        <xdr:cNvSpPr/>
      </xdr:nvSpPr>
      <xdr:spPr>
        <a:xfrm>
          <a:off x="3175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94" name="テキスト ボックス 93"/>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9978</xdr:rowOff>
    </xdr:from>
    <xdr:to>
      <xdr:col>11</xdr:col>
      <xdr:colOff>82550</xdr:colOff>
      <xdr:row>43</xdr:row>
      <xdr:rowOff>111578</xdr:rowOff>
    </xdr:to>
    <xdr:sp macro="" textlink="">
      <xdr:nvSpPr>
        <xdr:cNvPr id="95" name="楕円 94"/>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96355</xdr:rowOff>
    </xdr:from>
    <xdr:ext cx="762000" cy="259045"/>
    <xdr:sp macro="" textlink="">
      <xdr:nvSpPr>
        <xdr:cNvPr id="96" name="テキスト ボックス 95"/>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21469</xdr:rowOff>
    </xdr:from>
    <xdr:to>
      <xdr:col>7</xdr:col>
      <xdr:colOff>31750</xdr:colOff>
      <xdr:row>43</xdr:row>
      <xdr:rowOff>123069</xdr:rowOff>
    </xdr:to>
    <xdr:sp macro="" textlink="">
      <xdr:nvSpPr>
        <xdr:cNvPr id="97" name="楕円 96"/>
        <xdr:cNvSpPr/>
      </xdr:nvSpPr>
      <xdr:spPr>
        <a:xfrm>
          <a:off x="1397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107846</xdr:rowOff>
    </xdr:from>
    <xdr:ext cx="762000" cy="259045"/>
    <xdr:sp macro="" textlink="">
      <xdr:nvSpPr>
        <xdr:cNvPr id="98" name="テキスト ボックス 97"/>
        <xdr:cNvSpPr txBox="1"/>
      </xdr:nvSpPr>
      <xdr:spPr>
        <a:xfrm>
          <a:off x="1066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入において、町税等の自主財源が伸び悩む一方、人件費等の経常的経費の圧縮ができていないことにより、類似団体の平均を上回っている。近年の経常収支比率は、９７％台で推移しており、今後は企業誘致等による自主財源の確保、人件費等の経常的経費の圧縮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66</xdr:row>
      <xdr:rowOff>18204</xdr:rowOff>
    </xdr:to>
    <xdr:cxnSp macro="">
      <xdr:nvCxnSpPr>
        <xdr:cNvPr id="128" name="直線コネクタ 127"/>
        <xdr:cNvCxnSpPr/>
      </xdr:nvCxnSpPr>
      <xdr:spPr>
        <a:xfrm flipV="1">
          <a:off x="4953000" y="992632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161731</xdr:rowOff>
    </xdr:from>
    <xdr:ext cx="762000" cy="259045"/>
    <xdr:sp macro="" textlink="">
      <xdr:nvSpPr>
        <xdr:cNvPr id="129" name="財政構造の弾力性最小値テキスト"/>
        <xdr:cNvSpPr txBox="1"/>
      </xdr:nvSpPr>
      <xdr:spPr>
        <a:xfrm>
          <a:off x="5041900" y="113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18204</xdr:rowOff>
    </xdr:from>
    <xdr:to>
      <xdr:col>24</xdr:col>
      <xdr:colOff>12700</xdr:colOff>
      <xdr:row>66</xdr:row>
      <xdr:rowOff>18204</xdr:rowOff>
    </xdr:to>
    <xdr:cxnSp macro="">
      <xdr:nvCxnSpPr>
        <xdr:cNvPr id="130" name="直線コネクタ 129"/>
        <xdr:cNvCxnSpPr/>
      </xdr:nvCxnSpPr>
      <xdr:spPr>
        <a:xfrm>
          <a:off x="4864100" y="1133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31"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2" name="直線コネクタ 131"/>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111760</xdr:rowOff>
    </xdr:from>
    <xdr:to>
      <xdr:col>23</xdr:col>
      <xdr:colOff>133350</xdr:colOff>
      <xdr:row>64</xdr:row>
      <xdr:rowOff>127846</xdr:rowOff>
    </xdr:to>
    <xdr:cxnSp macro="">
      <xdr:nvCxnSpPr>
        <xdr:cNvPr id="133" name="直線コネクタ 132"/>
        <xdr:cNvCxnSpPr/>
      </xdr:nvCxnSpPr>
      <xdr:spPr>
        <a:xfrm flipV="1">
          <a:off x="4114800" y="1108456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4" name="財政構造の弾力性平均値テキスト"/>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5" name="フローチャート: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115781</xdr:rowOff>
    </xdr:from>
    <xdr:to>
      <xdr:col>19</xdr:col>
      <xdr:colOff>133350</xdr:colOff>
      <xdr:row>64</xdr:row>
      <xdr:rowOff>127846</xdr:rowOff>
    </xdr:to>
    <xdr:cxnSp macro="">
      <xdr:nvCxnSpPr>
        <xdr:cNvPr id="136" name="直線コネクタ 135"/>
        <xdr:cNvCxnSpPr/>
      </xdr:nvCxnSpPr>
      <xdr:spPr>
        <a:xfrm>
          <a:off x="3225800" y="1108858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146473</xdr:rowOff>
    </xdr:from>
    <xdr:to>
      <xdr:col>19</xdr:col>
      <xdr:colOff>184150</xdr:colOff>
      <xdr:row>63</xdr:row>
      <xdr:rowOff>76623</xdr:rowOff>
    </xdr:to>
    <xdr:sp macro="" textlink="">
      <xdr:nvSpPr>
        <xdr:cNvPr id="137" name="フローチャート: 判断 136"/>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86800</xdr:rowOff>
    </xdr:from>
    <xdr:ext cx="736600" cy="259045"/>
    <xdr:sp macro="" textlink="">
      <xdr:nvSpPr>
        <xdr:cNvPr id="138" name="テキスト ボックス 137"/>
        <xdr:cNvSpPr txBox="1"/>
      </xdr:nvSpPr>
      <xdr:spPr>
        <a:xfrm>
          <a:off x="3733800" y="1054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134408</xdr:rowOff>
    </xdr:from>
    <xdr:to>
      <xdr:col>15</xdr:col>
      <xdr:colOff>82550</xdr:colOff>
      <xdr:row>64</xdr:row>
      <xdr:rowOff>115781</xdr:rowOff>
    </xdr:to>
    <xdr:cxnSp macro="">
      <xdr:nvCxnSpPr>
        <xdr:cNvPr id="139" name="直線コネクタ 138"/>
        <xdr:cNvCxnSpPr/>
      </xdr:nvCxnSpPr>
      <xdr:spPr>
        <a:xfrm>
          <a:off x="2336800" y="10935758"/>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0" name="フローチャート: 判断 139"/>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58648</xdr:rowOff>
    </xdr:from>
    <xdr:ext cx="762000" cy="259045"/>
    <xdr:sp macro="" textlink="">
      <xdr:nvSpPr>
        <xdr:cNvPr id="141" name="テキスト ボックス 140"/>
        <xdr:cNvSpPr txBox="1"/>
      </xdr:nvSpPr>
      <xdr:spPr>
        <a:xfrm>
          <a:off x="2844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116840</xdr:rowOff>
    </xdr:from>
    <xdr:to>
      <xdr:col>11</xdr:col>
      <xdr:colOff>31750</xdr:colOff>
      <xdr:row>63</xdr:row>
      <xdr:rowOff>134408</xdr:rowOff>
    </xdr:to>
    <xdr:cxnSp macro="">
      <xdr:nvCxnSpPr>
        <xdr:cNvPr id="142" name="直線コネクタ 141"/>
        <xdr:cNvCxnSpPr/>
      </xdr:nvCxnSpPr>
      <xdr:spPr>
        <a:xfrm>
          <a:off x="1447800" y="10746740"/>
          <a:ext cx="889000" cy="18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4" name="テキスト ボックス 143"/>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45" name="フローチャート: 判断 144"/>
        <xdr:cNvSpPr/>
      </xdr:nvSpPr>
      <xdr:spPr>
        <a:xfrm>
          <a:off x="1397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89340</xdr:rowOff>
    </xdr:from>
    <xdr:ext cx="762000" cy="259045"/>
    <xdr:sp macro="" textlink="">
      <xdr:nvSpPr>
        <xdr:cNvPr id="146" name="テキスト ボックス 145"/>
        <xdr:cNvSpPr txBox="1"/>
      </xdr:nvSpPr>
      <xdr:spPr>
        <a:xfrm>
          <a:off x="1066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60960</xdr:rowOff>
    </xdr:from>
    <xdr:to>
      <xdr:col>23</xdr:col>
      <xdr:colOff>184150</xdr:colOff>
      <xdr:row>64</xdr:row>
      <xdr:rowOff>162560</xdr:rowOff>
    </xdr:to>
    <xdr:sp macro="" textlink="">
      <xdr:nvSpPr>
        <xdr:cNvPr id="152" name="楕円 151"/>
        <xdr:cNvSpPr/>
      </xdr:nvSpPr>
      <xdr:spPr>
        <a:xfrm>
          <a:off x="49022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33037</xdr:rowOff>
    </xdr:from>
    <xdr:ext cx="762000" cy="259045"/>
    <xdr:sp macro="" textlink="">
      <xdr:nvSpPr>
        <xdr:cNvPr id="153" name="財政構造の弾力性該当値テキスト"/>
        <xdr:cNvSpPr txBox="1"/>
      </xdr:nvSpPr>
      <xdr:spPr>
        <a:xfrm>
          <a:off x="5041900" y="1100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77046</xdr:rowOff>
    </xdr:from>
    <xdr:to>
      <xdr:col>19</xdr:col>
      <xdr:colOff>184150</xdr:colOff>
      <xdr:row>65</xdr:row>
      <xdr:rowOff>7196</xdr:rowOff>
    </xdr:to>
    <xdr:sp macro="" textlink="">
      <xdr:nvSpPr>
        <xdr:cNvPr id="154" name="楕円 153"/>
        <xdr:cNvSpPr/>
      </xdr:nvSpPr>
      <xdr:spPr>
        <a:xfrm>
          <a:off x="4064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163423</xdr:rowOff>
    </xdr:from>
    <xdr:ext cx="736600" cy="259045"/>
    <xdr:sp macro="" textlink="">
      <xdr:nvSpPr>
        <xdr:cNvPr id="155" name="テキスト ボックス 154"/>
        <xdr:cNvSpPr txBox="1"/>
      </xdr:nvSpPr>
      <xdr:spPr>
        <a:xfrm>
          <a:off x="3733800" y="1113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64981</xdr:rowOff>
    </xdr:from>
    <xdr:to>
      <xdr:col>15</xdr:col>
      <xdr:colOff>133350</xdr:colOff>
      <xdr:row>64</xdr:row>
      <xdr:rowOff>166581</xdr:rowOff>
    </xdr:to>
    <xdr:sp macro="" textlink="">
      <xdr:nvSpPr>
        <xdr:cNvPr id="156" name="楕円 155"/>
        <xdr:cNvSpPr/>
      </xdr:nvSpPr>
      <xdr:spPr>
        <a:xfrm>
          <a:off x="3175000" y="110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151358</xdr:rowOff>
    </xdr:from>
    <xdr:ext cx="762000" cy="259045"/>
    <xdr:sp macro="" textlink="">
      <xdr:nvSpPr>
        <xdr:cNvPr id="157" name="テキスト ボックス 156"/>
        <xdr:cNvSpPr txBox="1"/>
      </xdr:nvSpPr>
      <xdr:spPr>
        <a:xfrm>
          <a:off x="2844800" y="11124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83608</xdr:rowOff>
    </xdr:from>
    <xdr:to>
      <xdr:col>11</xdr:col>
      <xdr:colOff>82550</xdr:colOff>
      <xdr:row>64</xdr:row>
      <xdr:rowOff>13758</xdr:rowOff>
    </xdr:to>
    <xdr:sp macro="" textlink="">
      <xdr:nvSpPr>
        <xdr:cNvPr id="158" name="楕円 157"/>
        <xdr:cNvSpPr/>
      </xdr:nvSpPr>
      <xdr:spPr>
        <a:xfrm>
          <a:off x="2286000" y="10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169985</xdr:rowOff>
    </xdr:from>
    <xdr:ext cx="762000" cy="259045"/>
    <xdr:sp macro="" textlink="">
      <xdr:nvSpPr>
        <xdr:cNvPr id="159" name="テキスト ボックス 158"/>
        <xdr:cNvSpPr txBox="1"/>
      </xdr:nvSpPr>
      <xdr:spPr>
        <a:xfrm>
          <a:off x="1955800" y="1097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66040</xdr:rowOff>
    </xdr:from>
    <xdr:to>
      <xdr:col>7</xdr:col>
      <xdr:colOff>31750</xdr:colOff>
      <xdr:row>62</xdr:row>
      <xdr:rowOff>167640</xdr:rowOff>
    </xdr:to>
    <xdr:sp macro="" textlink="">
      <xdr:nvSpPr>
        <xdr:cNvPr id="160" name="楕円 159"/>
        <xdr:cNvSpPr/>
      </xdr:nvSpPr>
      <xdr:spPr>
        <a:xfrm>
          <a:off x="1397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152417</xdr:rowOff>
    </xdr:from>
    <xdr:ext cx="762000" cy="259045"/>
    <xdr:sp macro="" textlink="">
      <xdr:nvSpPr>
        <xdr:cNvPr id="161" name="テキスト ボックス 160"/>
        <xdr:cNvSpPr txBox="1"/>
      </xdr:nvSpPr>
      <xdr:spPr>
        <a:xfrm>
          <a:off x="1066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[201,651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の職員の新規採用等で、人件費は増加したが、各種事務事業の見直しによる需用費、役務費等の圧縮、抑制を図れたことで、類似団体の平均を下回っている。また、今後は専門職を除く新規採用を凍結し、人件費の圧縮に努めるとともに、引き続き委託事業等の見直しを図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76315</xdr:rowOff>
    </xdr:from>
    <xdr:to>
      <xdr:col>23</xdr:col>
      <xdr:colOff>133350</xdr:colOff>
      <xdr:row>90</xdr:row>
      <xdr:rowOff>27073</xdr:rowOff>
    </xdr:to>
    <xdr:cxnSp macro="">
      <xdr:nvCxnSpPr>
        <xdr:cNvPr id="191" name="直線コネクタ 190"/>
        <xdr:cNvCxnSpPr/>
      </xdr:nvCxnSpPr>
      <xdr:spPr>
        <a:xfrm flipV="1">
          <a:off x="4953000" y="13963765"/>
          <a:ext cx="0" cy="149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170600</xdr:rowOff>
    </xdr:from>
    <xdr:ext cx="762000" cy="259045"/>
    <xdr:sp macro="" textlink="">
      <xdr:nvSpPr>
        <xdr:cNvPr id="192" name="人件費・物件費等の状況最小値テキスト"/>
        <xdr:cNvSpPr txBox="1"/>
      </xdr:nvSpPr>
      <xdr:spPr>
        <a:xfrm>
          <a:off x="5041900" y="1542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27073</xdr:rowOff>
    </xdr:from>
    <xdr:to>
      <xdr:col>24</xdr:col>
      <xdr:colOff>12700</xdr:colOff>
      <xdr:row>90</xdr:row>
      <xdr:rowOff>27073</xdr:rowOff>
    </xdr:to>
    <xdr:cxnSp macro="">
      <xdr:nvCxnSpPr>
        <xdr:cNvPr id="193" name="直線コネクタ 192"/>
        <xdr:cNvCxnSpPr/>
      </xdr:nvCxnSpPr>
      <xdr:spPr>
        <a:xfrm>
          <a:off x="4864100" y="1545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162692</xdr:rowOff>
    </xdr:from>
    <xdr:ext cx="762000" cy="259045"/>
    <xdr:sp macro="" textlink="">
      <xdr:nvSpPr>
        <xdr:cNvPr id="194" name="人件費・物件費等の状況最大値テキスト"/>
        <xdr:cNvSpPr txBox="1"/>
      </xdr:nvSpPr>
      <xdr:spPr>
        <a:xfrm>
          <a:off x="5041900" y="1370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76315</xdr:rowOff>
    </xdr:from>
    <xdr:to>
      <xdr:col>24</xdr:col>
      <xdr:colOff>12700</xdr:colOff>
      <xdr:row>81</xdr:row>
      <xdr:rowOff>76315</xdr:rowOff>
    </xdr:to>
    <xdr:cxnSp macro="">
      <xdr:nvCxnSpPr>
        <xdr:cNvPr id="195" name="直線コネクタ 194"/>
        <xdr:cNvCxnSpPr/>
      </xdr:nvCxnSpPr>
      <xdr:spPr>
        <a:xfrm>
          <a:off x="4864100" y="1396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150574</xdr:rowOff>
    </xdr:from>
    <xdr:to>
      <xdr:col>23</xdr:col>
      <xdr:colOff>133350</xdr:colOff>
      <xdr:row>82</xdr:row>
      <xdr:rowOff>168635</xdr:rowOff>
    </xdr:to>
    <xdr:cxnSp macro="">
      <xdr:nvCxnSpPr>
        <xdr:cNvPr id="196" name="直線コネクタ 195"/>
        <xdr:cNvCxnSpPr/>
      </xdr:nvCxnSpPr>
      <xdr:spPr>
        <a:xfrm flipV="1">
          <a:off x="4114800" y="14209474"/>
          <a:ext cx="838200" cy="1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83241</xdr:rowOff>
    </xdr:from>
    <xdr:ext cx="762000" cy="259045"/>
    <xdr:sp macro="" textlink="">
      <xdr:nvSpPr>
        <xdr:cNvPr id="197" name="人件費・物件費等の状況平均値テキスト"/>
        <xdr:cNvSpPr txBox="1"/>
      </xdr:nvSpPr>
      <xdr:spPr>
        <a:xfrm>
          <a:off x="5041900" y="143135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111164</xdr:rowOff>
    </xdr:from>
    <xdr:to>
      <xdr:col>23</xdr:col>
      <xdr:colOff>184150</xdr:colOff>
      <xdr:row>84</xdr:row>
      <xdr:rowOff>41314</xdr:rowOff>
    </xdr:to>
    <xdr:sp macro="" textlink="">
      <xdr:nvSpPr>
        <xdr:cNvPr id="198" name="フローチャート: 判断 197"/>
        <xdr:cNvSpPr/>
      </xdr:nvSpPr>
      <xdr:spPr>
        <a:xfrm>
          <a:off x="4902200" y="1434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135062</xdr:rowOff>
    </xdr:from>
    <xdr:to>
      <xdr:col>19</xdr:col>
      <xdr:colOff>133350</xdr:colOff>
      <xdr:row>82</xdr:row>
      <xdr:rowOff>168635</xdr:rowOff>
    </xdr:to>
    <xdr:cxnSp macro="">
      <xdr:nvCxnSpPr>
        <xdr:cNvPr id="199" name="直線コネクタ 198"/>
        <xdr:cNvCxnSpPr/>
      </xdr:nvCxnSpPr>
      <xdr:spPr>
        <a:xfrm>
          <a:off x="3225800" y="14193962"/>
          <a:ext cx="889000" cy="3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81248</xdr:rowOff>
    </xdr:from>
    <xdr:to>
      <xdr:col>19</xdr:col>
      <xdr:colOff>184150</xdr:colOff>
      <xdr:row>84</xdr:row>
      <xdr:rowOff>11398</xdr:rowOff>
    </xdr:to>
    <xdr:sp macro="" textlink="">
      <xdr:nvSpPr>
        <xdr:cNvPr id="200" name="フローチャート: 判断 199"/>
        <xdr:cNvSpPr/>
      </xdr:nvSpPr>
      <xdr:spPr>
        <a:xfrm>
          <a:off x="40640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167625</xdr:rowOff>
    </xdr:from>
    <xdr:ext cx="736600" cy="259045"/>
    <xdr:sp macro="" textlink="">
      <xdr:nvSpPr>
        <xdr:cNvPr id="201" name="テキスト ボックス 200"/>
        <xdr:cNvSpPr txBox="1"/>
      </xdr:nvSpPr>
      <xdr:spPr>
        <a:xfrm>
          <a:off x="3733800" y="14397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99048</xdr:rowOff>
    </xdr:from>
    <xdr:to>
      <xdr:col>15</xdr:col>
      <xdr:colOff>82550</xdr:colOff>
      <xdr:row>82</xdr:row>
      <xdr:rowOff>135062</xdr:rowOff>
    </xdr:to>
    <xdr:cxnSp macro="">
      <xdr:nvCxnSpPr>
        <xdr:cNvPr id="202" name="直線コネクタ 201"/>
        <xdr:cNvCxnSpPr/>
      </xdr:nvCxnSpPr>
      <xdr:spPr>
        <a:xfrm>
          <a:off x="2336800" y="14157948"/>
          <a:ext cx="889000" cy="3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82575</xdr:rowOff>
    </xdr:from>
    <xdr:to>
      <xdr:col>15</xdr:col>
      <xdr:colOff>133350</xdr:colOff>
      <xdr:row>84</xdr:row>
      <xdr:rowOff>12725</xdr:rowOff>
    </xdr:to>
    <xdr:sp macro="" textlink="">
      <xdr:nvSpPr>
        <xdr:cNvPr id="203" name="フローチャート: 判断 202"/>
        <xdr:cNvSpPr/>
      </xdr:nvSpPr>
      <xdr:spPr>
        <a:xfrm>
          <a:off x="3175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168952</xdr:rowOff>
    </xdr:from>
    <xdr:ext cx="762000" cy="259045"/>
    <xdr:sp macro="" textlink="">
      <xdr:nvSpPr>
        <xdr:cNvPr id="204" name="テキスト ボックス 203"/>
        <xdr:cNvSpPr txBox="1"/>
      </xdr:nvSpPr>
      <xdr:spPr>
        <a:xfrm>
          <a:off x="2844800" y="1439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72943</xdr:rowOff>
    </xdr:from>
    <xdr:to>
      <xdr:col>11</xdr:col>
      <xdr:colOff>31750</xdr:colOff>
      <xdr:row>82</xdr:row>
      <xdr:rowOff>99048</xdr:rowOff>
    </xdr:to>
    <xdr:cxnSp macro="">
      <xdr:nvCxnSpPr>
        <xdr:cNvPr id="205" name="直線コネクタ 204"/>
        <xdr:cNvCxnSpPr/>
      </xdr:nvCxnSpPr>
      <xdr:spPr>
        <a:xfrm>
          <a:off x="1447800" y="14131843"/>
          <a:ext cx="889000" cy="2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52471</xdr:rowOff>
    </xdr:from>
    <xdr:to>
      <xdr:col>11</xdr:col>
      <xdr:colOff>82550</xdr:colOff>
      <xdr:row>83</xdr:row>
      <xdr:rowOff>154071</xdr:rowOff>
    </xdr:to>
    <xdr:sp macro="" textlink="">
      <xdr:nvSpPr>
        <xdr:cNvPr id="206" name="フローチャート: 判断 205"/>
        <xdr:cNvSpPr/>
      </xdr:nvSpPr>
      <xdr:spPr>
        <a:xfrm>
          <a:off x="2286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138848</xdr:rowOff>
    </xdr:from>
    <xdr:ext cx="762000" cy="259045"/>
    <xdr:sp macro="" textlink="">
      <xdr:nvSpPr>
        <xdr:cNvPr id="207" name="テキスト ボックス 206"/>
        <xdr:cNvSpPr txBox="1"/>
      </xdr:nvSpPr>
      <xdr:spPr>
        <a:xfrm>
          <a:off x="1955800" y="143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169875</xdr:rowOff>
    </xdr:from>
    <xdr:to>
      <xdr:col>7</xdr:col>
      <xdr:colOff>31750</xdr:colOff>
      <xdr:row>83</xdr:row>
      <xdr:rowOff>100025</xdr:rowOff>
    </xdr:to>
    <xdr:sp macro="" textlink="">
      <xdr:nvSpPr>
        <xdr:cNvPr id="208" name="フローチャート: 判断 207"/>
        <xdr:cNvSpPr/>
      </xdr:nvSpPr>
      <xdr:spPr>
        <a:xfrm>
          <a:off x="1397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84802</xdr:rowOff>
    </xdr:from>
    <xdr:ext cx="762000" cy="259045"/>
    <xdr:sp macro="" textlink="">
      <xdr:nvSpPr>
        <xdr:cNvPr id="209" name="テキスト ボックス 208"/>
        <xdr:cNvSpPr txBox="1"/>
      </xdr:nvSpPr>
      <xdr:spPr>
        <a:xfrm>
          <a:off x="1066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99774</xdr:rowOff>
    </xdr:from>
    <xdr:to>
      <xdr:col>23</xdr:col>
      <xdr:colOff>184150</xdr:colOff>
      <xdr:row>83</xdr:row>
      <xdr:rowOff>29924</xdr:rowOff>
    </xdr:to>
    <xdr:sp macro="" textlink="">
      <xdr:nvSpPr>
        <xdr:cNvPr id="215" name="楕円 214"/>
        <xdr:cNvSpPr/>
      </xdr:nvSpPr>
      <xdr:spPr>
        <a:xfrm>
          <a:off x="4902200" y="141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116301</xdr:rowOff>
    </xdr:from>
    <xdr:ext cx="762000" cy="259045"/>
    <xdr:sp macro="" textlink="">
      <xdr:nvSpPr>
        <xdr:cNvPr id="216" name="人件費・物件費等の状況該当値テキスト"/>
        <xdr:cNvSpPr txBox="1"/>
      </xdr:nvSpPr>
      <xdr:spPr>
        <a:xfrm>
          <a:off x="5041900" y="14003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117835</xdr:rowOff>
    </xdr:from>
    <xdr:to>
      <xdr:col>19</xdr:col>
      <xdr:colOff>184150</xdr:colOff>
      <xdr:row>83</xdr:row>
      <xdr:rowOff>47985</xdr:rowOff>
    </xdr:to>
    <xdr:sp macro="" textlink="">
      <xdr:nvSpPr>
        <xdr:cNvPr id="217" name="楕円 216"/>
        <xdr:cNvSpPr/>
      </xdr:nvSpPr>
      <xdr:spPr>
        <a:xfrm>
          <a:off x="4064000" y="1417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58162</xdr:rowOff>
    </xdr:from>
    <xdr:ext cx="736600" cy="259045"/>
    <xdr:sp macro="" textlink="">
      <xdr:nvSpPr>
        <xdr:cNvPr id="218" name="テキスト ボックス 217"/>
        <xdr:cNvSpPr txBox="1"/>
      </xdr:nvSpPr>
      <xdr:spPr>
        <a:xfrm>
          <a:off x="3733800" y="13945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84262</xdr:rowOff>
    </xdr:from>
    <xdr:to>
      <xdr:col>15</xdr:col>
      <xdr:colOff>133350</xdr:colOff>
      <xdr:row>83</xdr:row>
      <xdr:rowOff>14412</xdr:rowOff>
    </xdr:to>
    <xdr:sp macro="" textlink="">
      <xdr:nvSpPr>
        <xdr:cNvPr id="219" name="楕円 218"/>
        <xdr:cNvSpPr/>
      </xdr:nvSpPr>
      <xdr:spPr>
        <a:xfrm>
          <a:off x="3175000" y="1414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24589</xdr:rowOff>
    </xdr:from>
    <xdr:ext cx="762000" cy="259045"/>
    <xdr:sp macro="" textlink="">
      <xdr:nvSpPr>
        <xdr:cNvPr id="220" name="テキスト ボックス 219"/>
        <xdr:cNvSpPr txBox="1"/>
      </xdr:nvSpPr>
      <xdr:spPr>
        <a:xfrm>
          <a:off x="2844800" y="13912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48248</xdr:rowOff>
    </xdr:from>
    <xdr:to>
      <xdr:col>11</xdr:col>
      <xdr:colOff>82550</xdr:colOff>
      <xdr:row>82</xdr:row>
      <xdr:rowOff>149848</xdr:rowOff>
    </xdr:to>
    <xdr:sp macro="" textlink="">
      <xdr:nvSpPr>
        <xdr:cNvPr id="221" name="楕円 220"/>
        <xdr:cNvSpPr/>
      </xdr:nvSpPr>
      <xdr:spPr>
        <a:xfrm>
          <a:off x="2286000" y="141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160025</xdr:rowOff>
    </xdr:from>
    <xdr:ext cx="762000" cy="259045"/>
    <xdr:sp macro="" textlink="">
      <xdr:nvSpPr>
        <xdr:cNvPr id="222" name="テキスト ボックス 221"/>
        <xdr:cNvSpPr txBox="1"/>
      </xdr:nvSpPr>
      <xdr:spPr>
        <a:xfrm>
          <a:off x="1955800" y="1387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22143</xdr:rowOff>
    </xdr:from>
    <xdr:to>
      <xdr:col>7</xdr:col>
      <xdr:colOff>31750</xdr:colOff>
      <xdr:row>82</xdr:row>
      <xdr:rowOff>123743</xdr:rowOff>
    </xdr:to>
    <xdr:sp macro="" textlink="">
      <xdr:nvSpPr>
        <xdr:cNvPr id="223" name="楕円 222"/>
        <xdr:cNvSpPr/>
      </xdr:nvSpPr>
      <xdr:spPr>
        <a:xfrm>
          <a:off x="1397000" y="1408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133920</xdr:rowOff>
    </xdr:from>
    <xdr:ext cx="762000" cy="259045"/>
    <xdr:sp macro="" textlink="">
      <xdr:nvSpPr>
        <xdr:cNvPr id="224" name="テキスト ボックス 223"/>
        <xdr:cNvSpPr txBox="1"/>
      </xdr:nvSpPr>
      <xdr:spPr>
        <a:xfrm>
          <a:off x="1066800" y="138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近年の新規採用職員の増加や昇給、６級制から７級制への移行等により類似団体の平均を下回っている。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今後は、財政健全化に基づき、一般職員の給与削減も視野に入れ、適正化に努める。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35379</xdr:rowOff>
    </xdr:to>
    <xdr:cxnSp macro="">
      <xdr:nvCxnSpPr>
        <xdr:cNvPr id="255" name="直線コネクタ 254"/>
        <xdr:cNvCxnSpPr/>
      </xdr:nvCxnSpPr>
      <xdr:spPr>
        <a:xfrm flipV="1">
          <a:off x="17018000" y="13938552"/>
          <a:ext cx="0" cy="13558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6"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7" name="直線コネクタ 256"/>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8"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9" name="直線コネクタ 258"/>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44148</xdr:rowOff>
    </xdr:from>
    <xdr:to>
      <xdr:col>81</xdr:col>
      <xdr:colOff>44450</xdr:colOff>
      <xdr:row>86</xdr:row>
      <xdr:rowOff>55638</xdr:rowOff>
    </xdr:to>
    <xdr:cxnSp macro="">
      <xdr:nvCxnSpPr>
        <xdr:cNvPr id="260" name="直線コネクタ 259"/>
        <xdr:cNvCxnSpPr/>
      </xdr:nvCxnSpPr>
      <xdr:spPr>
        <a:xfrm>
          <a:off x="16179800" y="1478884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61"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2" name="フローチャート: 判断 261"/>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100693</xdr:rowOff>
    </xdr:from>
    <xdr:to>
      <xdr:col>77</xdr:col>
      <xdr:colOff>44450</xdr:colOff>
      <xdr:row>86</xdr:row>
      <xdr:rowOff>44148</xdr:rowOff>
    </xdr:to>
    <xdr:cxnSp macro="">
      <xdr:nvCxnSpPr>
        <xdr:cNvPr id="263" name="直線コネクタ 262"/>
        <xdr:cNvCxnSpPr/>
      </xdr:nvCxnSpPr>
      <xdr:spPr>
        <a:xfrm>
          <a:off x="15290800" y="14673943"/>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5" name="テキスト ボックス 264"/>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122766</xdr:rowOff>
    </xdr:from>
    <xdr:to>
      <xdr:col>72</xdr:col>
      <xdr:colOff>203200</xdr:colOff>
      <xdr:row>85</xdr:row>
      <xdr:rowOff>100693</xdr:rowOff>
    </xdr:to>
    <xdr:cxnSp macro="">
      <xdr:nvCxnSpPr>
        <xdr:cNvPr id="266" name="直線コネクタ 265"/>
        <xdr:cNvCxnSpPr/>
      </xdr:nvCxnSpPr>
      <xdr:spPr>
        <a:xfrm>
          <a:off x="14401800" y="14524566"/>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7" name="フローチャート: 判断 266"/>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138689</xdr:rowOff>
    </xdr:from>
    <xdr:ext cx="762000" cy="259045"/>
    <xdr:sp macro="" textlink="">
      <xdr:nvSpPr>
        <xdr:cNvPr id="268" name="テキスト ボックス 267"/>
        <xdr:cNvSpPr txBox="1"/>
      </xdr:nvSpPr>
      <xdr:spPr>
        <a:xfrm>
          <a:off x="14909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75898</xdr:rowOff>
    </xdr:from>
    <xdr:to>
      <xdr:col>68</xdr:col>
      <xdr:colOff>152400</xdr:colOff>
      <xdr:row>84</xdr:row>
      <xdr:rowOff>122766</xdr:rowOff>
    </xdr:to>
    <xdr:cxnSp macro="">
      <xdr:nvCxnSpPr>
        <xdr:cNvPr id="269" name="直線コネクタ 268"/>
        <xdr:cNvCxnSpPr/>
      </xdr:nvCxnSpPr>
      <xdr:spPr>
        <a:xfrm>
          <a:off x="13512800" y="14306248"/>
          <a:ext cx="889000" cy="21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70" name="フローチャート: 判断 269"/>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113289</xdr:rowOff>
    </xdr:from>
    <xdr:ext cx="762000" cy="259045"/>
    <xdr:sp macro="" textlink="">
      <xdr:nvSpPr>
        <xdr:cNvPr id="271" name="テキスト ボックス 270"/>
        <xdr:cNvSpPr txBox="1"/>
      </xdr:nvSpPr>
      <xdr:spPr>
        <a:xfrm>
          <a:off x="14020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38402</xdr:rowOff>
    </xdr:from>
    <xdr:to>
      <xdr:col>64</xdr:col>
      <xdr:colOff>152400</xdr:colOff>
      <xdr:row>85</xdr:row>
      <xdr:rowOff>140002</xdr:rowOff>
    </xdr:to>
    <xdr:sp macro="" textlink="">
      <xdr:nvSpPr>
        <xdr:cNvPr id="272" name="フローチャート: 判断 271"/>
        <xdr:cNvSpPr/>
      </xdr:nvSpPr>
      <xdr:spPr>
        <a:xfrm>
          <a:off x="13462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124779</xdr:rowOff>
    </xdr:from>
    <xdr:ext cx="762000" cy="259045"/>
    <xdr:sp macro="" textlink="">
      <xdr:nvSpPr>
        <xdr:cNvPr id="273" name="テキスト ボックス 272"/>
        <xdr:cNvSpPr txBox="1"/>
      </xdr:nvSpPr>
      <xdr:spPr>
        <a:xfrm>
          <a:off x="13131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4838</xdr:rowOff>
    </xdr:from>
    <xdr:to>
      <xdr:col>81</xdr:col>
      <xdr:colOff>95250</xdr:colOff>
      <xdr:row>86</xdr:row>
      <xdr:rowOff>106438</xdr:rowOff>
    </xdr:to>
    <xdr:sp macro="" textlink="">
      <xdr:nvSpPr>
        <xdr:cNvPr id="279" name="楕円 278"/>
        <xdr:cNvSpPr/>
      </xdr:nvSpPr>
      <xdr:spPr>
        <a:xfrm>
          <a:off x="169672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148365</xdr:rowOff>
    </xdr:from>
    <xdr:ext cx="762000" cy="259045"/>
    <xdr:sp macro="" textlink="">
      <xdr:nvSpPr>
        <xdr:cNvPr id="280" name="給与水準   （国との比較）該当値テキスト"/>
        <xdr:cNvSpPr txBox="1"/>
      </xdr:nvSpPr>
      <xdr:spPr>
        <a:xfrm>
          <a:off x="17106900" y="1472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164798</xdr:rowOff>
    </xdr:from>
    <xdr:to>
      <xdr:col>77</xdr:col>
      <xdr:colOff>95250</xdr:colOff>
      <xdr:row>86</xdr:row>
      <xdr:rowOff>94948</xdr:rowOff>
    </xdr:to>
    <xdr:sp macro="" textlink="">
      <xdr:nvSpPr>
        <xdr:cNvPr id="281" name="楕円 280"/>
        <xdr:cNvSpPr/>
      </xdr:nvSpPr>
      <xdr:spPr>
        <a:xfrm>
          <a:off x="16129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79725</xdr:rowOff>
    </xdr:from>
    <xdr:ext cx="736600" cy="259045"/>
    <xdr:sp macro="" textlink="">
      <xdr:nvSpPr>
        <xdr:cNvPr id="282" name="テキスト ボックス 281"/>
        <xdr:cNvSpPr txBox="1"/>
      </xdr:nvSpPr>
      <xdr:spPr>
        <a:xfrm>
          <a:off x="15798800" y="14824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49893</xdr:rowOff>
    </xdr:from>
    <xdr:to>
      <xdr:col>73</xdr:col>
      <xdr:colOff>44450</xdr:colOff>
      <xdr:row>85</xdr:row>
      <xdr:rowOff>151493</xdr:rowOff>
    </xdr:to>
    <xdr:sp macro="" textlink="">
      <xdr:nvSpPr>
        <xdr:cNvPr id="283" name="楕円 282"/>
        <xdr:cNvSpPr/>
      </xdr:nvSpPr>
      <xdr:spPr>
        <a:xfrm>
          <a:off x="15240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84" name="テキスト ボックス 283"/>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71966</xdr:rowOff>
    </xdr:from>
    <xdr:to>
      <xdr:col>68</xdr:col>
      <xdr:colOff>203200</xdr:colOff>
      <xdr:row>85</xdr:row>
      <xdr:rowOff>2116</xdr:rowOff>
    </xdr:to>
    <xdr:sp macro="" textlink="">
      <xdr:nvSpPr>
        <xdr:cNvPr id="285" name="楕円 284"/>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12293</xdr:rowOff>
    </xdr:from>
    <xdr:ext cx="762000" cy="259045"/>
    <xdr:sp macro="" textlink="">
      <xdr:nvSpPr>
        <xdr:cNvPr id="286" name="テキスト ボックス 285"/>
        <xdr:cNvSpPr txBox="1"/>
      </xdr:nvSpPr>
      <xdr:spPr>
        <a:xfrm>
          <a:off x="14020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25098</xdr:rowOff>
    </xdr:from>
    <xdr:to>
      <xdr:col>64</xdr:col>
      <xdr:colOff>152400</xdr:colOff>
      <xdr:row>83</xdr:row>
      <xdr:rowOff>126698</xdr:rowOff>
    </xdr:to>
    <xdr:sp macro="" textlink="">
      <xdr:nvSpPr>
        <xdr:cNvPr id="287" name="楕円 286"/>
        <xdr:cNvSpPr/>
      </xdr:nvSpPr>
      <xdr:spPr>
        <a:xfrm>
          <a:off x="134620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136875</xdr:rowOff>
    </xdr:from>
    <xdr:ext cx="762000" cy="259045"/>
    <xdr:sp macro="" textlink="">
      <xdr:nvSpPr>
        <xdr:cNvPr id="288" name="テキスト ボックス 287"/>
        <xdr:cNvSpPr txBox="1"/>
      </xdr:nvSpPr>
      <xdr:spPr>
        <a:xfrm>
          <a:off x="13131800" y="1402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年度以降、毎年度職員の新規採用を行ってきたことから、人件費が上昇し、近年は類似団体の平均を上回っている。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今後は、専門職を除く職員の採用を凍結し、、行政効率の高い組織体制を構築し、過剰となる人員の整理に努める。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142156</xdr:rowOff>
    </xdr:from>
    <xdr:to>
      <xdr:col>81</xdr:col>
      <xdr:colOff>44450</xdr:colOff>
      <xdr:row>67</xdr:row>
      <xdr:rowOff>22902</xdr:rowOff>
    </xdr:to>
    <xdr:cxnSp macro="">
      <xdr:nvCxnSpPr>
        <xdr:cNvPr id="318" name="直線コネクタ 317"/>
        <xdr:cNvCxnSpPr/>
      </xdr:nvCxnSpPr>
      <xdr:spPr>
        <a:xfrm flipV="1">
          <a:off x="17018000" y="10257706"/>
          <a:ext cx="0" cy="1252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166429</xdr:rowOff>
    </xdr:from>
    <xdr:ext cx="762000" cy="259045"/>
    <xdr:sp macro="" textlink="">
      <xdr:nvSpPr>
        <xdr:cNvPr id="319" name="定員管理の状況最小値テキスト"/>
        <xdr:cNvSpPr txBox="1"/>
      </xdr:nvSpPr>
      <xdr:spPr>
        <a:xfrm>
          <a:off x="17106900" y="1148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22902</xdr:rowOff>
    </xdr:from>
    <xdr:to>
      <xdr:col>81</xdr:col>
      <xdr:colOff>133350</xdr:colOff>
      <xdr:row>67</xdr:row>
      <xdr:rowOff>22902</xdr:rowOff>
    </xdr:to>
    <xdr:cxnSp macro="">
      <xdr:nvCxnSpPr>
        <xdr:cNvPr id="320" name="直線コネクタ 319"/>
        <xdr:cNvCxnSpPr/>
      </xdr:nvCxnSpPr>
      <xdr:spPr>
        <a:xfrm>
          <a:off x="16929100" y="1151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57083</xdr:rowOff>
    </xdr:from>
    <xdr:ext cx="762000" cy="259045"/>
    <xdr:sp macro="" textlink="">
      <xdr:nvSpPr>
        <xdr:cNvPr id="321" name="定員管理の状況最大値テキスト"/>
        <xdr:cNvSpPr txBox="1"/>
      </xdr:nvSpPr>
      <xdr:spPr>
        <a:xfrm>
          <a:off x="17106900" y="1000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142156</xdr:rowOff>
    </xdr:from>
    <xdr:to>
      <xdr:col>81</xdr:col>
      <xdr:colOff>133350</xdr:colOff>
      <xdr:row>59</xdr:row>
      <xdr:rowOff>142156</xdr:rowOff>
    </xdr:to>
    <xdr:cxnSp macro="">
      <xdr:nvCxnSpPr>
        <xdr:cNvPr id="322" name="直線コネクタ 321"/>
        <xdr:cNvCxnSpPr/>
      </xdr:nvCxnSpPr>
      <xdr:spPr>
        <a:xfrm>
          <a:off x="16929100" y="1025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99144</xdr:rowOff>
    </xdr:from>
    <xdr:to>
      <xdr:col>81</xdr:col>
      <xdr:colOff>44450</xdr:colOff>
      <xdr:row>62</xdr:row>
      <xdr:rowOff>147405</xdr:rowOff>
    </xdr:to>
    <xdr:cxnSp macro="">
      <xdr:nvCxnSpPr>
        <xdr:cNvPr id="323" name="直線コネクタ 322"/>
        <xdr:cNvCxnSpPr/>
      </xdr:nvCxnSpPr>
      <xdr:spPr>
        <a:xfrm flipV="1">
          <a:off x="16179800" y="10729044"/>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33503</xdr:rowOff>
    </xdr:from>
    <xdr:ext cx="762000" cy="259045"/>
    <xdr:sp macro="" textlink="">
      <xdr:nvSpPr>
        <xdr:cNvPr id="324" name="定員管理の状況平均値テキスト"/>
        <xdr:cNvSpPr txBox="1"/>
      </xdr:nvSpPr>
      <xdr:spPr>
        <a:xfrm>
          <a:off x="17106900" y="10491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16976</xdr:rowOff>
    </xdr:from>
    <xdr:to>
      <xdr:col>81</xdr:col>
      <xdr:colOff>95250</xdr:colOff>
      <xdr:row>62</xdr:row>
      <xdr:rowOff>118576</xdr:rowOff>
    </xdr:to>
    <xdr:sp macro="" textlink="">
      <xdr:nvSpPr>
        <xdr:cNvPr id="325" name="フローチャート: 判断 324"/>
        <xdr:cNvSpPr/>
      </xdr:nvSpPr>
      <xdr:spPr>
        <a:xfrm>
          <a:off x="169672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73406</xdr:rowOff>
    </xdr:from>
    <xdr:to>
      <xdr:col>77</xdr:col>
      <xdr:colOff>44450</xdr:colOff>
      <xdr:row>62</xdr:row>
      <xdr:rowOff>147405</xdr:rowOff>
    </xdr:to>
    <xdr:cxnSp macro="">
      <xdr:nvCxnSpPr>
        <xdr:cNvPr id="326" name="直線コネクタ 325"/>
        <xdr:cNvCxnSpPr/>
      </xdr:nvCxnSpPr>
      <xdr:spPr>
        <a:xfrm>
          <a:off x="15290800" y="10703306"/>
          <a:ext cx="889000" cy="7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126340</xdr:rowOff>
    </xdr:from>
    <xdr:ext cx="736600" cy="259045"/>
    <xdr:sp macro="" textlink="">
      <xdr:nvSpPr>
        <xdr:cNvPr id="328" name="テキスト ボックス 327"/>
        <xdr:cNvSpPr txBox="1"/>
      </xdr:nvSpPr>
      <xdr:spPr>
        <a:xfrm>
          <a:off x="15798800" y="1041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1016</xdr:rowOff>
    </xdr:from>
    <xdr:to>
      <xdr:col>72</xdr:col>
      <xdr:colOff>203200</xdr:colOff>
      <xdr:row>62</xdr:row>
      <xdr:rowOff>73406</xdr:rowOff>
    </xdr:to>
    <xdr:cxnSp macro="">
      <xdr:nvCxnSpPr>
        <xdr:cNvPr id="329" name="直線コネクタ 328"/>
        <xdr:cNvCxnSpPr/>
      </xdr:nvCxnSpPr>
      <xdr:spPr>
        <a:xfrm>
          <a:off x="14401800" y="1063091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19389</xdr:rowOff>
    </xdr:from>
    <xdr:to>
      <xdr:col>73</xdr:col>
      <xdr:colOff>44450</xdr:colOff>
      <xdr:row>62</xdr:row>
      <xdr:rowOff>120989</xdr:rowOff>
    </xdr:to>
    <xdr:sp macro="" textlink="">
      <xdr:nvSpPr>
        <xdr:cNvPr id="330" name="フローチャート: 判断 329"/>
        <xdr:cNvSpPr/>
      </xdr:nvSpPr>
      <xdr:spPr>
        <a:xfrm>
          <a:off x="15240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131166</xdr:rowOff>
    </xdr:from>
    <xdr:ext cx="762000" cy="259045"/>
    <xdr:sp macro="" textlink="">
      <xdr:nvSpPr>
        <xdr:cNvPr id="331" name="テキスト ボックス 330"/>
        <xdr:cNvSpPr txBox="1"/>
      </xdr:nvSpPr>
      <xdr:spPr>
        <a:xfrm>
          <a:off x="14909800" y="1041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130641</xdr:rowOff>
    </xdr:from>
    <xdr:to>
      <xdr:col>68</xdr:col>
      <xdr:colOff>152400</xdr:colOff>
      <xdr:row>62</xdr:row>
      <xdr:rowOff>1016</xdr:rowOff>
    </xdr:to>
    <xdr:cxnSp macro="">
      <xdr:nvCxnSpPr>
        <xdr:cNvPr id="332" name="直線コネクタ 331"/>
        <xdr:cNvCxnSpPr/>
      </xdr:nvCxnSpPr>
      <xdr:spPr>
        <a:xfrm>
          <a:off x="13512800" y="10589091"/>
          <a:ext cx="889000" cy="4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160274</xdr:rowOff>
    </xdr:from>
    <xdr:to>
      <xdr:col>68</xdr:col>
      <xdr:colOff>203200</xdr:colOff>
      <xdr:row>62</xdr:row>
      <xdr:rowOff>90424</xdr:rowOff>
    </xdr:to>
    <xdr:sp macro="" textlink="">
      <xdr:nvSpPr>
        <xdr:cNvPr id="333" name="フローチャート: 判断 332"/>
        <xdr:cNvSpPr/>
      </xdr:nvSpPr>
      <xdr:spPr>
        <a:xfrm>
          <a:off x="14351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75201</xdr:rowOff>
    </xdr:from>
    <xdr:ext cx="762000" cy="259045"/>
    <xdr:sp macro="" textlink="">
      <xdr:nvSpPr>
        <xdr:cNvPr id="334" name="テキスト ボックス 333"/>
        <xdr:cNvSpPr txBox="1"/>
      </xdr:nvSpPr>
      <xdr:spPr>
        <a:xfrm>
          <a:off x="14020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130514</xdr:rowOff>
    </xdr:from>
    <xdr:to>
      <xdr:col>64</xdr:col>
      <xdr:colOff>152400</xdr:colOff>
      <xdr:row>62</xdr:row>
      <xdr:rowOff>60664</xdr:rowOff>
    </xdr:to>
    <xdr:sp macro="" textlink="">
      <xdr:nvSpPr>
        <xdr:cNvPr id="335" name="フローチャート: 判断 334"/>
        <xdr:cNvSpPr/>
      </xdr:nvSpPr>
      <xdr:spPr>
        <a:xfrm>
          <a:off x="13462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45441</xdr:rowOff>
    </xdr:from>
    <xdr:ext cx="762000" cy="259045"/>
    <xdr:sp macro="" textlink="">
      <xdr:nvSpPr>
        <xdr:cNvPr id="336" name="テキスト ボックス 335"/>
        <xdr:cNvSpPr txBox="1"/>
      </xdr:nvSpPr>
      <xdr:spPr>
        <a:xfrm>
          <a:off x="13131800" y="106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48344</xdr:rowOff>
    </xdr:from>
    <xdr:to>
      <xdr:col>81</xdr:col>
      <xdr:colOff>95250</xdr:colOff>
      <xdr:row>62</xdr:row>
      <xdr:rowOff>149944</xdr:rowOff>
    </xdr:to>
    <xdr:sp macro="" textlink="">
      <xdr:nvSpPr>
        <xdr:cNvPr id="342" name="楕円 341"/>
        <xdr:cNvSpPr/>
      </xdr:nvSpPr>
      <xdr:spPr>
        <a:xfrm>
          <a:off x="16967200" y="106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20421</xdr:rowOff>
    </xdr:from>
    <xdr:ext cx="762000" cy="259045"/>
    <xdr:sp macro="" textlink="">
      <xdr:nvSpPr>
        <xdr:cNvPr id="343" name="定員管理の状況該当値テキスト"/>
        <xdr:cNvSpPr txBox="1"/>
      </xdr:nvSpPr>
      <xdr:spPr>
        <a:xfrm>
          <a:off x="17106900" y="1065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96605</xdr:rowOff>
    </xdr:from>
    <xdr:to>
      <xdr:col>77</xdr:col>
      <xdr:colOff>95250</xdr:colOff>
      <xdr:row>63</xdr:row>
      <xdr:rowOff>26755</xdr:rowOff>
    </xdr:to>
    <xdr:sp macro="" textlink="">
      <xdr:nvSpPr>
        <xdr:cNvPr id="344" name="楕円 343"/>
        <xdr:cNvSpPr/>
      </xdr:nvSpPr>
      <xdr:spPr>
        <a:xfrm>
          <a:off x="16129000" y="1072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11532</xdr:rowOff>
    </xdr:from>
    <xdr:ext cx="736600" cy="259045"/>
    <xdr:sp macro="" textlink="">
      <xdr:nvSpPr>
        <xdr:cNvPr id="345" name="テキスト ボックス 344"/>
        <xdr:cNvSpPr txBox="1"/>
      </xdr:nvSpPr>
      <xdr:spPr>
        <a:xfrm>
          <a:off x="15798800" y="10812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22606</xdr:rowOff>
    </xdr:from>
    <xdr:to>
      <xdr:col>73</xdr:col>
      <xdr:colOff>44450</xdr:colOff>
      <xdr:row>62</xdr:row>
      <xdr:rowOff>124206</xdr:rowOff>
    </xdr:to>
    <xdr:sp macro="" textlink="">
      <xdr:nvSpPr>
        <xdr:cNvPr id="346" name="楕円 345"/>
        <xdr:cNvSpPr/>
      </xdr:nvSpPr>
      <xdr:spPr>
        <a:xfrm>
          <a:off x="15240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108983</xdr:rowOff>
    </xdr:from>
    <xdr:ext cx="762000" cy="259045"/>
    <xdr:sp macro="" textlink="">
      <xdr:nvSpPr>
        <xdr:cNvPr id="347" name="テキスト ボックス 346"/>
        <xdr:cNvSpPr txBox="1"/>
      </xdr:nvSpPr>
      <xdr:spPr>
        <a:xfrm>
          <a:off x="14909800" y="1073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121666</xdr:rowOff>
    </xdr:from>
    <xdr:to>
      <xdr:col>68</xdr:col>
      <xdr:colOff>203200</xdr:colOff>
      <xdr:row>62</xdr:row>
      <xdr:rowOff>51816</xdr:rowOff>
    </xdr:to>
    <xdr:sp macro="" textlink="">
      <xdr:nvSpPr>
        <xdr:cNvPr id="348" name="楕円 347"/>
        <xdr:cNvSpPr/>
      </xdr:nvSpPr>
      <xdr:spPr>
        <a:xfrm>
          <a:off x="14351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61993</xdr:rowOff>
    </xdr:from>
    <xdr:ext cx="762000" cy="259045"/>
    <xdr:sp macro="" textlink="">
      <xdr:nvSpPr>
        <xdr:cNvPr id="349" name="テキスト ボックス 348"/>
        <xdr:cNvSpPr txBox="1"/>
      </xdr:nvSpPr>
      <xdr:spPr>
        <a:xfrm>
          <a:off x="14020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79841</xdr:rowOff>
    </xdr:from>
    <xdr:to>
      <xdr:col>64</xdr:col>
      <xdr:colOff>152400</xdr:colOff>
      <xdr:row>62</xdr:row>
      <xdr:rowOff>9991</xdr:rowOff>
    </xdr:to>
    <xdr:sp macro="" textlink="">
      <xdr:nvSpPr>
        <xdr:cNvPr id="350" name="楕円 349"/>
        <xdr:cNvSpPr/>
      </xdr:nvSpPr>
      <xdr:spPr>
        <a:xfrm>
          <a:off x="13462000" y="1053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20168</xdr:rowOff>
    </xdr:from>
    <xdr:ext cx="762000" cy="259045"/>
    <xdr:sp macro="" textlink="">
      <xdr:nvSpPr>
        <xdr:cNvPr id="351" name="テキスト ボックス 350"/>
        <xdr:cNvSpPr txBox="1"/>
      </xdr:nvSpPr>
      <xdr:spPr>
        <a:xfrm>
          <a:off x="13131800" y="1030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新規発行債の抑制、既発債の償還完了等に伴い、公債費比率は抑えられているが、今後も起債に大きく頼ることのない財政運営に努める。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104987</xdr:rowOff>
    </xdr:from>
    <xdr:to>
      <xdr:col>81</xdr:col>
      <xdr:colOff>44450</xdr:colOff>
      <xdr:row>44</xdr:row>
      <xdr:rowOff>60537</xdr:rowOff>
    </xdr:to>
    <xdr:cxnSp macro="">
      <xdr:nvCxnSpPr>
        <xdr:cNvPr id="380" name="直線コネクタ 379"/>
        <xdr:cNvCxnSpPr/>
      </xdr:nvCxnSpPr>
      <xdr:spPr>
        <a:xfrm flipV="1">
          <a:off x="17018000" y="627718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1"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2" name="直線コネクタ 381"/>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19914</xdr:rowOff>
    </xdr:from>
    <xdr:ext cx="762000" cy="259045"/>
    <xdr:sp macro="" textlink="">
      <xdr:nvSpPr>
        <xdr:cNvPr id="383" name="公債費負担の状況最大値テキスト"/>
        <xdr:cNvSpPr txBox="1"/>
      </xdr:nvSpPr>
      <xdr:spPr>
        <a:xfrm>
          <a:off x="17106900" y="602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104987</xdr:rowOff>
    </xdr:from>
    <xdr:to>
      <xdr:col>81</xdr:col>
      <xdr:colOff>133350</xdr:colOff>
      <xdr:row>36</xdr:row>
      <xdr:rowOff>104987</xdr:rowOff>
    </xdr:to>
    <xdr:cxnSp macro="">
      <xdr:nvCxnSpPr>
        <xdr:cNvPr id="384" name="直線コネクタ 383"/>
        <xdr:cNvCxnSpPr/>
      </xdr:nvCxnSpPr>
      <xdr:spPr>
        <a:xfrm>
          <a:off x="16929100" y="62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164254</xdr:rowOff>
    </xdr:from>
    <xdr:to>
      <xdr:col>81</xdr:col>
      <xdr:colOff>44450</xdr:colOff>
      <xdr:row>39</xdr:row>
      <xdr:rowOff>846</xdr:rowOff>
    </xdr:to>
    <xdr:cxnSp macro="">
      <xdr:nvCxnSpPr>
        <xdr:cNvPr id="385" name="直線コネクタ 384"/>
        <xdr:cNvCxnSpPr/>
      </xdr:nvCxnSpPr>
      <xdr:spPr>
        <a:xfrm flipV="1">
          <a:off x="16179800" y="6679354"/>
          <a:ext cx="8382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6" name="公債費負担の状況平均値テキスト"/>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7" name="フローチャート: 判断 386"/>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75777</xdr:rowOff>
    </xdr:from>
    <xdr:to>
      <xdr:col>77</xdr:col>
      <xdr:colOff>44450</xdr:colOff>
      <xdr:row>39</xdr:row>
      <xdr:rowOff>846</xdr:rowOff>
    </xdr:to>
    <xdr:cxnSp macro="">
      <xdr:nvCxnSpPr>
        <xdr:cNvPr id="388" name="直線コネクタ 387"/>
        <xdr:cNvCxnSpPr/>
      </xdr:nvCxnSpPr>
      <xdr:spPr>
        <a:xfrm>
          <a:off x="15290800" y="659087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90" name="テキスト ボックス 389"/>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142663</xdr:rowOff>
    </xdr:from>
    <xdr:to>
      <xdr:col>72</xdr:col>
      <xdr:colOff>203200</xdr:colOff>
      <xdr:row>38</xdr:row>
      <xdr:rowOff>75777</xdr:rowOff>
    </xdr:to>
    <xdr:cxnSp macro="">
      <xdr:nvCxnSpPr>
        <xdr:cNvPr id="391" name="直線コネクタ 390"/>
        <xdr:cNvCxnSpPr/>
      </xdr:nvCxnSpPr>
      <xdr:spPr>
        <a:xfrm>
          <a:off x="14401800" y="648631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2" name="フローチャート: 判断 391"/>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41927</xdr:rowOff>
    </xdr:from>
    <xdr:ext cx="762000" cy="259045"/>
    <xdr:sp macro="" textlink="">
      <xdr:nvSpPr>
        <xdr:cNvPr id="393" name="テキスト ボックス 392"/>
        <xdr:cNvSpPr txBox="1"/>
      </xdr:nvSpPr>
      <xdr:spPr>
        <a:xfrm>
          <a:off x="14909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54187</xdr:rowOff>
    </xdr:from>
    <xdr:to>
      <xdr:col>68</xdr:col>
      <xdr:colOff>152400</xdr:colOff>
      <xdr:row>37</xdr:row>
      <xdr:rowOff>142663</xdr:rowOff>
    </xdr:to>
    <xdr:cxnSp macro="">
      <xdr:nvCxnSpPr>
        <xdr:cNvPr id="394" name="直線コネクタ 393"/>
        <xdr:cNvCxnSpPr/>
      </xdr:nvCxnSpPr>
      <xdr:spPr>
        <a:xfrm>
          <a:off x="13512800" y="6397837"/>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5" name="フローチャート: 判断 394"/>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96" name="テキスト ボックス 395"/>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143087</xdr:rowOff>
    </xdr:from>
    <xdr:to>
      <xdr:col>64</xdr:col>
      <xdr:colOff>152400</xdr:colOff>
      <xdr:row>40</xdr:row>
      <xdr:rowOff>73237</xdr:rowOff>
    </xdr:to>
    <xdr:sp macro="" textlink="">
      <xdr:nvSpPr>
        <xdr:cNvPr id="397" name="フローチャート: 判断 396"/>
        <xdr:cNvSpPr/>
      </xdr:nvSpPr>
      <xdr:spPr>
        <a:xfrm>
          <a:off x="13462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58014</xdr:rowOff>
    </xdr:from>
    <xdr:ext cx="762000" cy="259045"/>
    <xdr:sp macro="" textlink="">
      <xdr:nvSpPr>
        <xdr:cNvPr id="398" name="テキスト ボックス 397"/>
        <xdr:cNvSpPr txBox="1"/>
      </xdr:nvSpPr>
      <xdr:spPr>
        <a:xfrm>
          <a:off x="13131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113454</xdr:rowOff>
    </xdr:from>
    <xdr:to>
      <xdr:col>81</xdr:col>
      <xdr:colOff>95250</xdr:colOff>
      <xdr:row>39</xdr:row>
      <xdr:rowOff>43604</xdr:rowOff>
    </xdr:to>
    <xdr:sp macro="" textlink="">
      <xdr:nvSpPr>
        <xdr:cNvPr id="404" name="楕円 403"/>
        <xdr:cNvSpPr/>
      </xdr:nvSpPr>
      <xdr:spPr>
        <a:xfrm>
          <a:off x="169672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129981</xdr:rowOff>
    </xdr:from>
    <xdr:ext cx="762000" cy="259045"/>
    <xdr:sp macro="" textlink="">
      <xdr:nvSpPr>
        <xdr:cNvPr id="405" name="公債費負担の状況該当値テキスト"/>
        <xdr:cNvSpPr txBox="1"/>
      </xdr:nvSpPr>
      <xdr:spPr>
        <a:xfrm>
          <a:off x="171069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121496</xdr:rowOff>
    </xdr:from>
    <xdr:to>
      <xdr:col>77</xdr:col>
      <xdr:colOff>95250</xdr:colOff>
      <xdr:row>39</xdr:row>
      <xdr:rowOff>51646</xdr:rowOff>
    </xdr:to>
    <xdr:sp macro="" textlink="">
      <xdr:nvSpPr>
        <xdr:cNvPr id="406" name="楕円 405"/>
        <xdr:cNvSpPr/>
      </xdr:nvSpPr>
      <xdr:spPr>
        <a:xfrm>
          <a:off x="16129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61824</xdr:rowOff>
    </xdr:from>
    <xdr:ext cx="736600" cy="259045"/>
    <xdr:sp macro="" textlink="">
      <xdr:nvSpPr>
        <xdr:cNvPr id="407" name="テキスト ボックス 406"/>
        <xdr:cNvSpPr txBox="1"/>
      </xdr:nvSpPr>
      <xdr:spPr>
        <a:xfrm>
          <a:off x="15798800" y="6405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24977</xdr:rowOff>
    </xdr:from>
    <xdr:to>
      <xdr:col>73</xdr:col>
      <xdr:colOff>44450</xdr:colOff>
      <xdr:row>38</xdr:row>
      <xdr:rowOff>126577</xdr:rowOff>
    </xdr:to>
    <xdr:sp macro="" textlink="">
      <xdr:nvSpPr>
        <xdr:cNvPr id="408" name="楕円 407"/>
        <xdr:cNvSpPr/>
      </xdr:nvSpPr>
      <xdr:spPr>
        <a:xfrm>
          <a:off x="15240000" y="654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136754</xdr:rowOff>
    </xdr:from>
    <xdr:ext cx="762000" cy="259045"/>
    <xdr:sp macro="" textlink="">
      <xdr:nvSpPr>
        <xdr:cNvPr id="409" name="テキスト ボックス 408"/>
        <xdr:cNvSpPr txBox="1"/>
      </xdr:nvSpPr>
      <xdr:spPr>
        <a:xfrm>
          <a:off x="14909800" y="630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91863</xdr:rowOff>
    </xdr:from>
    <xdr:to>
      <xdr:col>68</xdr:col>
      <xdr:colOff>203200</xdr:colOff>
      <xdr:row>38</xdr:row>
      <xdr:rowOff>22013</xdr:rowOff>
    </xdr:to>
    <xdr:sp macro="" textlink="">
      <xdr:nvSpPr>
        <xdr:cNvPr id="410" name="楕円 409"/>
        <xdr:cNvSpPr/>
      </xdr:nvSpPr>
      <xdr:spPr>
        <a:xfrm>
          <a:off x="14351000" y="643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32190</xdr:rowOff>
    </xdr:from>
    <xdr:ext cx="762000" cy="259045"/>
    <xdr:sp macro="" textlink="">
      <xdr:nvSpPr>
        <xdr:cNvPr id="411" name="テキスト ボックス 410"/>
        <xdr:cNvSpPr txBox="1"/>
      </xdr:nvSpPr>
      <xdr:spPr>
        <a:xfrm>
          <a:off x="14020800" y="620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3387</xdr:rowOff>
    </xdr:from>
    <xdr:to>
      <xdr:col>64</xdr:col>
      <xdr:colOff>152400</xdr:colOff>
      <xdr:row>37</xdr:row>
      <xdr:rowOff>104987</xdr:rowOff>
    </xdr:to>
    <xdr:sp macro="" textlink="">
      <xdr:nvSpPr>
        <xdr:cNvPr id="412" name="楕円 411"/>
        <xdr:cNvSpPr/>
      </xdr:nvSpPr>
      <xdr:spPr>
        <a:xfrm>
          <a:off x="134620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115164</xdr:rowOff>
    </xdr:from>
    <xdr:ext cx="762000" cy="259045"/>
    <xdr:sp macro="" textlink="">
      <xdr:nvSpPr>
        <xdr:cNvPr id="413" name="テキスト ボックス 412"/>
        <xdr:cNvSpPr txBox="1"/>
      </xdr:nvSpPr>
      <xdr:spPr>
        <a:xfrm>
          <a:off x="13131800" y="611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年度において、将来負担比率が悪化したが、これは財政調整基金の取崩しを行ったことにより、充当可能財源が減少したことが挙げられる。平成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年度から令和元年度においても、財政調整基金の取崩しを行ったことから、類似団体の平均を下回っている。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事務事業等の見直しにより、取り崩し額は減少したものの、引き続き財政の健全化に努め、将来世代に負担を先送りしない財政運営に努める。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148234</xdr:rowOff>
    </xdr:to>
    <xdr:cxnSp macro="">
      <xdr:nvCxnSpPr>
        <xdr:cNvPr id="440" name="直線コネクタ 439"/>
        <xdr:cNvCxnSpPr/>
      </xdr:nvCxnSpPr>
      <xdr:spPr>
        <a:xfrm flipV="1">
          <a:off x="17018000" y="2451100"/>
          <a:ext cx="0" cy="14690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120311</xdr:rowOff>
    </xdr:from>
    <xdr:ext cx="762000" cy="259045"/>
    <xdr:sp macro="" textlink="">
      <xdr:nvSpPr>
        <xdr:cNvPr id="441" name="将来負担の状況最小値テキスト"/>
        <xdr:cNvSpPr txBox="1"/>
      </xdr:nvSpPr>
      <xdr:spPr>
        <a:xfrm>
          <a:off x="17106900" y="389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148234</xdr:rowOff>
    </xdr:from>
    <xdr:to>
      <xdr:col>81</xdr:col>
      <xdr:colOff>133350</xdr:colOff>
      <xdr:row>22</xdr:row>
      <xdr:rowOff>148234</xdr:rowOff>
    </xdr:to>
    <xdr:cxnSp macro="">
      <xdr:nvCxnSpPr>
        <xdr:cNvPr id="442" name="直線コネクタ 441"/>
        <xdr:cNvCxnSpPr/>
      </xdr:nvCxnSpPr>
      <xdr:spPr>
        <a:xfrm>
          <a:off x="16929100" y="392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35103</xdr:rowOff>
    </xdr:from>
    <xdr:to>
      <xdr:col>81</xdr:col>
      <xdr:colOff>44450</xdr:colOff>
      <xdr:row>16</xdr:row>
      <xdr:rowOff>50546</xdr:rowOff>
    </xdr:to>
    <xdr:cxnSp macro="">
      <xdr:nvCxnSpPr>
        <xdr:cNvPr id="445" name="直線コネクタ 444"/>
        <xdr:cNvCxnSpPr/>
      </xdr:nvCxnSpPr>
      <xdr:spPr>
        <a:xfrm flipV="1">
          <a:off x="16179800" y="2778303"/>
          <a:ext cx="838200" cy="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6" name="将来負担の状況平均値テキスト"/>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30886</xdr:rowOff>
    </xdr:from>
    <xdr:to>
      <xdr:col>81</xdr:col>
      <xdr:colOff>95250</xdr:colOff>
      <xdr:row>14</xdr:row>
      <xdr:rowOff>132486</xdr:rowOff>
    </xdr:to>
    <xdr:sp macro="" textlink="">
      <xdr:nvSpPr>
        <xdr:cNvPr id="447" name="フローチャート: 判断 446"/>
        <xdr:cNvSpPr/>
      </xdr:nvSpPr>
      <xdr:spPr>
        <a:xfrm>
          <a:off x="16967200" y="243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85547</xdr:rowOff>
    </xdr:from>
    <xdr:to>
      <xdr:col>77</xdr:col>
      <xdr:colOff>44450</xdr:colOff>
      <xdr:row>16</xdr:row>
      <xdr:rowOff>50546</xdr:rowOff>
    </xdr:to>
    <xdr:cxnSp macro="">
      <xdr:nvCxnSpPr>
        <xdr:cNvPr id="448" name="直線コネクタ 447"/>
        <xdr:cNvCxnSpPr/>
      </xdr:nvCxnSpPr>
      <xdr:spPr>
        <a:xfrm>
          <a:off x="15290800" y="2485847"/>
          <a:ext cx="889000" cy="30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74320</xdr:rowOff>
    </xdr:from>
    <xdr:to>
      <xdr:col>77</xdr:col>
      <xdr:colOff>95250</xdr:colOff>
      <xdr:row>15</xdr:row>
      <xdr:rowOff>4470</xdr:rowOff>
    </xdr:to>
    <xdr:sp macro="" textlink="">
      <xdr:nvSpPr>
        <xdr:cNvPr id="449" name="フローチャート: 判断 448"/>
        <xdr:cNvSpPr/>
      </xdr:nvSpPr>
      <xdr:spPr>
        <a:xfrm>
          <a:off x="161290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14647</xdr:rowOff>
    </xdr:from>
    <xdr:ext cx="736600" cy="259045"/>
    <xdr:sp macro="" textlink="">
      <xdr:nvSpPr>
        <xdr:cNvPr id="450" name="テキスト ボックス 449"/>
        <xdr:cNvSpPr txBox="1"/>
      </xdr:nvSpPr>
      <xdr:spPr>
        <a:xfrm>
          <a:off x="15798800" y="22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54407</xdr:rowOff>
    </xdr:from>
    <xdr:to>
      <xdr:col>73</xdr:col>
      <xdr:colOff>44450</xdr:colOff>
      <xdr:row>15</xdr:row>
      <xdr:rowOff>156007</xdr:rowOff>
    </xdr:to>
    <xdr:sp macro="" textlink="">
      <xdr:nvSpPr>
        <xdr:cNvPr id="451" name="フローチャート: 判断 450"/>
        <xdr:cNvSpPr/>
      </xdr:nvSpPr>
      <xdr:spPr>
        <a:xfrm>
          <a:off x="15240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140784</xdr:rowOff>
    </xdr:from>
    <xdr:ext cx="762000" cy="259045"/>
    <xdr:sp macro="" textlink="">
      <xdr:nvSpPr>
        <xdr:cNvPr id="452" name="テキスト ボックス 451"/>
        <xdr:cNvSpPr txBox="1"/>
      </xdr:nvSpPr>
      <xdr:spPr>
        <a:xfrm>
          <a:off x="14909800" y="271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73711</xdr:rowOff>
    </xdr:from>
    <xdr:to>
      <xdr:col>68</xdr:col>
      <xdr:colOff>203200</xdr:colOff>
      <xdr:row>16</xdr:row>
      <xdr:rowOff>3861</xdr:rowOff>
    </xdr:to>
    <xdr:sp macro="" textlink="">
      <xdr:nvSpPr>
        <xdr:cNvPr id="453" name="フローチャート: 判断 452"/>
        <xdr:cNvSpPr/>
      </xdr:nvSpPr>
      <xdr:spPr>
        <a:xfrm>
          <a:off x="14351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14038</xdr:rowOff>
    </xdr:from>
    <xdr:ext cx="762000" cy="259045"/>
    <xdr:sp macro="" textlink="">
      <xdr:nvSpPr>
        <xdr:cNvPr id="454" name="テキスト ボックス 453"/>
        <xdr:cNvSpPr txBox="1"/>
      </xdr:nvSpPr>
      <xdr:spPr>
        <a:xfrm>
          <a:off x="14020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89154</xdr:rowOff>
    </xdr:from>
    <xdr:to>
      <xdr:col>64</xdr:col>
      <xdr:colOff>152400</xdr:colOff>
      <xdr:row>16</xdr:row>
      <xdr:rowOff>19304</xdr:rowOff>
    </xdr:to>
    <xdr:sp macro="" textlink="">
      <xdr:nvSpPr>
        <xdr:cNvPr id="455" name="フローチャート: 判断 454"/>
        <xdr:cNvSpPr/>
      </xdr:nvSpPr>
      <xdr:spPr>
        <a:xfrm>
          <a:off x="13462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29481</xdr:rowOff>
    </xdr:from>
    <xdr:ext cx="762000" cy="259045"/>
    <xdr:sp macro="" textlink="">
      <xdr:nvSpPr>
        <xdr:cNvPr id="456" name="テキスト ボックス 455"/>
        <xdr:cNvSpPr txBox="1"/>
      </xdr:nvSpPr>
      <xdr:spPr>
        <a:xfrm>
          <a:off x="13131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155753</xdr:rowOff>
    </xdr:from>
    <xdr:to>
      <xdr:col>81</xdr:col>
      <xdr:colOff>95250</xdr:colOff>
      <xdr:row>16</xdr:row>
      <xdr:rowOff>85903</xdr:rowOff>
    </xdr:to>
    <xdr:sp macro="" textlink="">
      <xdr:nvSpPr>
        <xdr:cNvPr id="462" name="楕円 461"/>
        <xdr:cNvSpPr/>
      </xdr:nvSpPr>
      <xdr:spPr>
        <a:xfrm>
          <a:off x="16967200" y="272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127830</xdr:rowOff>
    </xdr:from>
    <xdr:ext cx="762000" cy="259045"/>
    <xdr:sp macro="" textlink="">
      <xdr:nvSpPr>
        <xdr:cNvPr id="463" name="将来負担の状況該当値テキスト"/>
        <xdr:cNvSpPr txBox="1"/>
      </xdr:nvSpPr>
      <xdr:spPr>
        <a:xfrm>
          <a:off x="17106900" y="269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171196</xdr:rowOff>
    </xdr:from>
    <xdr:to>
      <xdr:col>77</xdr:col>
      <xdr:colOff>95250</xdr:colOff>
      <xdr:row>16</xdr:row>
      <xdr:rowOff>101346</xdr:rowOff>
    </xdr:to>
    <xdr:sp macro="" textlink="">
      <xdr:nvSpPr>
        <xdr:cNvPr id="464" name="楕円 463"/>
        <xdr:cNvSpPr/>
      </xdr:nvSpPr>
      <xdr:spPr>
        <a:xfrm>
          <a:off x="16129000" y="274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86123</xdr:rowOff>
    </xdr:from>
    <xdr:ext cx="736600" cy="259045"/>
    <xdr:sp macro="" textlink="">
      <xdr:nvSpPr>
        <xdr:cNvPr id="465" name="テキスト ボックス 464"/>
        <xdr:cNvSpPr txBox="1"/>
      </xdr:nvSpPr>
      <xdr:spPr>
        <a:xfrm>
          <a:off x="15798800" y="2829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34747</xdr:rowOff>
    </xdr:from>
    <xdr:to>
      <xdr:col>73</xdr:col>
      <xdr:colOff>44450</xdr:colOff>
      <xdr:row>14</xdr:row>
      <xdr:rowOff>136347</xdr:rowOff>
    </xdr:to>
    <xdr:sp macro="" textlink="">
      <xdr:nvSpPr>
        <xdr:cNvPr id="466" name="楕円 465"/>
        <xdr:cNvSpPr/>
      </xdr:nvSpPr>
      <xdr:spPr>
        <a:xfrm>
          <a:off x="15240000" y="243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146524</xdr:rowOff>
    </xdr:from>
    <xdr:ext cx="762000" cy="259045"/>
    <xdr:sp macro="" textlink="">
      <xdr:nvSpPr>
        <xdr:cNvPr id="467" name="テキスト ボックス 466"/>
        <xdr:cNvSpPr txBox="1"/>
      </xdr:nvSpPr>
      <xdr:spPr>
        <a:xfrm>
          <a:off x="14909800" y="220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奈良県安堵町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7,407
7,189
4.31
3,313,581
3,209,527
50,129
2,206,181
3,110,749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毎年度職員の新規採用をしており、人件費の増加につながっている。類似団体の中では、最も数値が悪く、人件費の抑制が喫緊の課題である。このようなことから、当面の間、専門職を除く職員の採用を凍結し、人件費の削減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127000</xdr:rowOff>
    </xdr:from>
    <xdr:to>
      <xdr:col>24</xdr:col>
      <xdr:colOff>25400</xdr:colOff>
      <xdr:row>40</xdr:row>
      <xdr:rowOff>76708</xdr:rowOff>
    </xdr:to>
    <xdr:cxnSp macro="">
      <xdr:nvCxnSpPr>
        <xdr:cNvPr id="59" name="直線コネクタ 58"/>
        <xdr:cNvCxnSpPr/>
      </xdr:nvCxnSpPr>
      <xdr:spPr>
        <a:xfrm flipV="1">
          <a:off x="4826000" y="595630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48785</xdr:rowOff>
    </xdr:from>
    <xdr:ext cx="762000" cy="259045"/>
    <xdr:sp macro="" textlink="">
      <xdr:nvSpPr>
        <xdr:cNvPr id="60" name="人件費最小値テキスト"/>
        <xdr:cNvSpPr txBox="1"/>
      </xdr:nvSpPr>
      <xdr:spPr>
        <a:xfrm>
          <a:off x="4914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76708</xdr:rowOff>
    </xdr:from>
    <xdr:to>
      <xdr:col>24</xdr:col>
      <xdr:colOff>114300</xdr:colOff>
      <xdr:row>40</xdr:row>
      <xdr:rowOff>76708</xdr:rowOff>
    </xdr:to>
    <xdr:cxnSp macro="">
      <xdr:nvCxnSpPr>
        <xdr:cNvPr id="61" name="直線コネクタ 60"/>
        <xdr:cNvCxnSpPr/>
      </xdr:nvCxnSpPr>
      <xdr:spPr>
        <a:xfrm>
          <a:off x="4737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41927</xdr:rowOff>
    </xdr:from>
    <xdr:ext cx="762000" cy="259045"/>
    <xdr:sp macro="" textlink="">
      <xdr:nvSpPr>
        <xdr:cNvPr id="62" name="人件費最大値テキスト"/>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127000</xdr:rowOff>
    </xdr:from>
    <xdr:to>
      <xdr:col>24</xdr:col>
      <xdr:colOff>114300</xdr:colOff>
      <xdr:row>34</xdr:row>
      <xdr:rowOff>127000</xdr:rowOff>
    </xdr:to>
    <xdr:cxnSp macro="">
      <xdr:nvCxnSpPr>
        <xdr:cNvPr id="63" name="直線コネクタ 62"/>
        <xdr:cNvCxnSpPr/>
      </xdr:nvCxnSpPr>
      <xdr:spPr>
        <a:xfrm>
          <a:off x="4737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138430</xdr:rowOff>
    </xdr:from>
    <xdr:to>
      <xdr:col>24</xdr:col>
      <xdr:colOff>25400</xdr:colOff>
      <xdr:row>40</xdr:row>
      <xdr:rowOff>76708</xdr:rowOff>
    </xdr:to>
    <xdr:cxnSp macro="">
      <xdr:nvCxnSpPr>
        <xdr:cNvPr id="64" name="直線コネクタ 63"/>
        <xdr:cNvCxnSpPr/>
      </xdr:nvCxnSpPr>
      <xdr:spPr>
        <a:xfrm>
          <a:off x="3987800" y="6824980"/>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63009</xdr:rowOff>
    </xdr:from>
    <xdr:ext cx="762000" cy="259045"/>
    <xdr:sp macro="" textlink="">
      <xdr:nvSpPr>
        <xdr:cNvPr id="65" name="人件費平均値テキスト"/>
        <xdr:cNvSpPr txBox="1"/>
      </xdr:nvSpPr>
      <xdr:spPr>
        <a:xfrm>
          <a:off x="4914900" y="6235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66" name="フローチャート: 判断 65"/>
        <xdr:cNvSpPr/>
      </xdr:nvSpPr>
      <xdr:spPr>
        <a:xfrm>
          <a:off x="4775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129286</xdr:rowOff>
    </xdr:from>
    <xdr:to>
      <xdr:col>19</xdr:col>
      <xdr:colOff>187325</xdr:colOff>
      <xdr:row>39</xdr:row>
      <xdr:rowOff>138430</xdr:rowOff>
    </xdr:to>
    <xdr:cxnSp macro="">
      <xdr:nvCxnSpPr>
        <xdr:cNvPr id="67" name="直線コネクタ 66"/>
        <xdr:cNvCxnSpPr/>
      </xdr:nvCxnSpPr>
      <xdr:spPr>
        <a:xfrm>
          <a:off x="3098800" y="68158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115570</xdr:rowOff>
    </xdr:from>
    <xdr:to>
      <xdr:col>15</xdr:col>
      <xdr:colOff>98425</xdr:colOff>
      <xdr:row>39</xdr:row>
      <xdr:rowOff>129286</xdr:rowOff>
    </xdr:to>
    <xdr:cxnSp macro="">
      <xdr:nvCxnSpPr>
        <xdr:cNvPr id="70" name="直線コネクタ 69"/>
        <xdr:cNvCxnSpPr/>
      </xdr:nvCxnSpPr>
      <xdr:spPr>
        <a:xfrm>
          <a:off x="2209800" y="68021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51054</xdr:rowOff>
    </xdr:from>
    <xdr:to>
      <xdr:col>15</xdr:col>
      <xdr:colOff>149225</xdr:colOff>
      <xdr:row>37</xdr:row>
      <xdr:rowOff>152654</xdr:rowOff>
    </xdr:to>
    <xdr:sp macro="" textlink="">
      <xdr:nvSpPr>
        <xdr:cNvPr id="71" name="フローチャート: 判断 70"/>
        <xdr:cNvSpPr/>
      </xdr:nvSpPr>
      <xdr:spPr>
        <a:xfrm>
          <a:off x="3048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162831</xdr:rowOff>
    </xdr:from>
    <xdr:ext cx="762000" cy="259045"/>
    <xdr:sp macro="" textlink="">
      <xdr:nvSpPr>
        <xdr:cNvPr id="72" name="テキスト ボックス 71"/>
        <xdr:cNvSpPr txBox="1"/>
      </xdr:nvSpPr>
      <xdr:spPr>
        <a:xfrm>
          <a:off x="2717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33274</xdr:rowOff>
    </xdr:from>
    <xdr:to>
      <xdr:col>11</xdr:col>
      <xdr:colOff>9525</xdr:colOff>
      <xdr:row>39</xdr:row>
      <xdr:rowOff>115570</xdr:rowOff>
    </xdr:to>
    <xdr:cxnSp macro="">
      <xdr:nvCxnSpPr>
        <xdr:cNvPr id="73" name="直線コネクタ 72"/>
        <xdr:cNvCxnSpPr/>
      </xdr:nvCxnSpPr>
      <xdr:spPr>
        <a:xfrm>
          <a:off x="1320800" y="67198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41910</xdr:rowOff>
    </xdr:from>
    <xdr:to>
      <xdr:col>11</xdr:col>
      <xdr:colOff>60325</xdr:colOff>
      <xdr:row>37</xdr:row>
      <xdr:rowOff>143510</xdr:rowOff>
    </xdr:to>
    <xdr:sp macro="" textlink="">
      <xdr:nvSpPr>
        <xdr:cNvPr id="74" name="フローチャート: 判断 73"/>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153687</xdr:rowOff>
    </xdr:from>
    <xdr:ext cx="762000" cy="259045"/>
    <xdr:sp macro="" textlink="">
      <xdr:nvSpPr>
        <xdr:cNvPr id="75" name="テキスト ボックス 74"/>
        <xdr:cNvSpPr txBox="1"/>
      </xdr:nvSpPr>
      <xdr:spPr>
        <a:xfrm>
          <a:off x="1828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76" name="フローチャート: 判断 75"/>
        <xdr:cNvSpPr/>
      </xdr:nvSpPr>
      <xdr:spPr>
        <a:xfrm>
          <a:off x="1270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139971</xdr:rowOff>
    </xdr:from>
    <xdr:ext cx="762000" cy="259045"/>
    <xdr:sp macro="" textlink="">
      <xdr:nvSpPr>
        <xdr:cNvPr id="77" name="テキスト ボックス 76"/>
        <xdr:cNvSpPr txBox="1"/>
      </xdr:nvSpPr>
      <xdr:spPr>
        <a:xfrm>
          <a:off x="939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25908</xdr:rowOff>
    </xdr:from>
    <xdr:to>
      <xdr:col>24</xdr:col>
      <xdr:colOff>76200</xdr:colOff>
      <xdr:row>40</xdr:row>
      <xdr:rowOff>127508</xdr:rowOff>
    </xdr:to>
    <xdr:sp macro="" textlink="">
      <xdr:nvSpPr>
        <xdr:cNvPr id="83" name="楕円 82"/>
        <xdr:cNvSpPr/>
      </xdr:nvSpPr>
      <xdr:spPr>
        <a:xfrm>
          <a:off x="4775200" y="68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105935</xdr:rowOff>
    </xdr:from>
    <xdr:ext cx="762000" cy="259045"/>
    <xdr:sp macro="" textlink="">
      <xdr:nvSpPr>
        <xdr:cNvPr id="84" name="人件費該当値テキスト"/>
        <xdr:cNvSpPr txBox="1"/>
      </xdr:nvSpPr>
      <xdr:spPr>
        <a:xfrm>
          <a:off x="4914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87630</xdr:rowOff>
    </xdr:from>
    <xdr:to>
      <xdr:col>20</xdr:col>
      <xdr:colOff>38100</xdr:colOff>
      <xdr:row>40</xdr:row>
      <xdr:rowOff>17780</xdr:rowOff>
    </xdr:to>
    <xdr:sp macro="" textlink="">
      <xdr:nvSpPr>
        <xdr:cNvPr id="85" name="楕円 84"/>
        <xdr:cNvSpPr/>
      </xdr:nvSpPr>
      <xdr:spPr>
        <a:xfrm>
          <a:off x="3937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2557</xdr:rowOff>
    </xdr:from>
    <xdr:ext cx="736600" cy="259045"/>
    <xdr:sp macro="" textlink="">
      <xdr:nvSpPr>
        <xdr:cNvPr id="86" name="テキスト ボックス 85"/>
        <xdr:cNvSpPr txBox="1"/>
      </xdr:nvSpPr>
      <xdr:spPr>
        <a:xfrm>
          <a:off x="3606800" y="68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78486</xdr:rowOff>
    </xdr:from>
    <xdr:to>
      <xdr:col>15</xdr:col>
      <xdr:colOff>149225</xdr:colOff>
      <xdr:row>40</xdr:row>
      <xdr:rowOff>8636</xdr:rowOff>
    </xdr:to>
    <xdr:sp macro="" textlink="">
      <xdr:nvSpPr>
        <xdr:cNvPr id="87" name="楕円 86"/>
        <xdr:cNvSpPr/>
      </xdr:nvSpPr>
      <xdr:spPr>
        <a:xfrm>
          <a:off x="3048000" y="67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164863</xdr:rowOff>
    </xdr:from>
    <xdr:ext cx="762000" cy="259045"/>
    <xdr:sp macro="" textlink="">
      <xdr:nvSpPr>
        <xdr:cNvPr id="88" name="テキスト ボックス 87"/>
        <xdr:cNvSpPr txBox="1"/>
      </xdr:nvSpPr>
      <xdr:spPr>
        <a:xfrm>
          <a:off x="2717800" y="68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64770</xdr:rowOff>
    </xdr:from>
    <xdr:to>
      <xdr:col>11</xdr:col>
      <xdr:colOff>60325</xdr:colOff>
      <xdr:row>39</xdr:row>
      <xdr:rowOff>166370</xdr:rowOff>
    </xdr:to>
    <xdr:sp macro="" textlink="">
      <xdr:nvSpPr>
        <xdr:cNvPr id="89" name="楕円 88"/>
        <xdr:cNvSpPr/>
      </xdr:nvSpPr>
      <xdr:spPr>
        <a:xfrm>
          <a:off x="2159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151147</xdr:rowOff>
    </xdr:from>
    <xdr:ext cx="762000" cy="259045"/>
    <xdr:sp macro="" textlink="">
      <xdr:nvSpPr>
        <xdr:cNvPr id="90" name="テキスト ボックス 89"/>
        <xdr:cNvSpPr txBox="1"/>
      </xdr:nvSpPr>
      <xdr:spPr>
        <a:xfrm>
          <a:off x="1828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153924</xdr:rowOff>
    </xdr:from>
    <xdr:to>
      <xdr:col>6</xdr:col>
      <xdr:colOff>171450</xdr:colOff>
      <xdr:row>39</xdr:row>
      <xdr:rowOff>84074</xdr:rowOff>
    </xdr:to>
    <xdr:sp macro="" textlink="">
      <xdr:nvSpPr>
        <xdr:cNvPr id="91" name="楕円 90"/>
        <xdr:cNvSpPr/>
      </xdr:nvSpPr>
      <xdr:spPr>
        <a:xfrm>
          <a:off x="12700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68851</xdr:rowOff>
    </xdr:from>
    <xdr:ext cx="762000" cy="259045"/>
    <xdr:sp macro="" textlink="">
      <xdr:nvSpPr>
        <xdr:cNvPr id="92" name="テキスト ボックス 91"/>
        <xdr:cNvSpPr txBox="1"/>
      </xdr:nvSpPr>
      <xdr:spPr>
        <a:xfrm>
          <a:off x="939800" y="675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物件費に係る経常収支比率は減少したものの、類似団体の平均を上回っている状況である。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事務事業の見直しを行っているが、施設の維持管理経費が圧縮できていないため、今後は指定管理者制度の活用を検討し、より一層の経費削減に努める。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35560</xdr:rowOff>
    </xdr:from>
    <xdr:to>
      <xdr:col>82</xdr:col>
      <xdr:colOff>107950</xdr:colOff>
      <xdr:row>20</xdr:row>
      <xdr:rowOff>144145</xdr:rowOff>
    </xdr:to>
    <xdr:cxnSp macro="">
      <xdr:nvCxnSpPr>
        <xdr:cNvPr id="116" name="直線コネクタ 115"/>
        <xdr:cNvCxnSpPr/>
      </xdr:nvCxnSpPr>
      <xdr:spPr>
        <a:xfrm flipV="1">
          <a:off x="16510000" y="226441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121937</xdr:rowOff>
    </xdr:from>
    <xdr:ext cx="762000" cy="259045"/>
    <xdr:sp macro="" textlink="">
      <xdr:nvSpPr>
        <xdr:cNvPr id="119" name="物件費最大値テキスト"/>
        <xdr:cNvSpPr txBox="1"/>
      </xdr:nvSpPr>
      <xdr:spPr>
        <a:xfrm>
          <a:off x="16598900" y="200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35560</xdr:rowOff>
    </xdr:from>
    <xdr:to>
      <xdr:col>82</xdr:col>
      <xdr:colOff>196850</xdr:colOff>
      <xdr:row>13</xdr:row>
      <xdr:rowOff>35560</xdr:rowOff>
    </xdr:to>
    <xdr:cxnSp macro="">
      <xdr:nvCxnSpPr>
        <xdr:cNvPr id="120" name="直線コネクタ 119"/>
        <xdr:cNvCxnSpPr/>
      </xdr:nvCxnSpPr>
      <xdr:spPr>
        <a:xfrm>
          <a:off x="16421100" y="226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75565</xdr:rowOff>
    </xdr:from>
    <xdr:to>
      <xdr:col>82</xdr:col>
      <xdr:colOff>107950</xdr:colOff>
      <xdr:row>16</xdr:row>
      <xdr:rowOff>109855</xdr:rowOff>
    </xdr:to>
    <xdr:cxnSp macro="">
      <xdr:nvCxnSpPr>
        <xdr:cNvPr id="121" name="直線コネクタ 120"/>
        <xdr:cNvCxnSpPr/>
      </xdr:nvCxnSpPr>
      <xdr:spPr>
        <a:xfrm flipV="1">
          <a:off x="15671800" y="281876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75582</xdr:rowOff>
    </xdr:from>
    <xdr:ext cx="762000" cy="259045"/>
    <xdr:sp macro="" textlink="">
      <xdr:nvSpPr>
        <xdr:cNvPr id="122" name="物件費平均値テキスト"/>
        <xdr:cNvSpPr txBox="1"/>
      </xdr:nvSpPr>
      <xdr:spPr>
        <a:xfrm>
          <a:off x="16598900" y="2475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59055</xdr:rowOff>
    </xdr:from>
    <xdr:to>
      <xdr:col>82</xdr:col>
      <xdr:colOff>158750</xdr:colOff>
      <xdr:row>15</xdr:row>
      <xdr:rowOff>160655</xdr:rowOff>
    </xdr:to>
    <xdr:sp macro="" textlink="">
      <xdr:nvSpPr>
        <xdr:cNvPr id="123" name="フローチャート: 判断 122"/>
        <xdr:cNvSpPr/>
      </xdr:nvSpPr>
      <xdr:spPr>
        <a:xfrm>
          <a:off x="164592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109855</xdr:rowOff>
    </xdr:from>
    <xdr:to>
      <xdr:col>78</xdr:col>
      <xdr:colOff>69850</xdr:colOff>
      <xdr:row>16</xdr:row>
      <xdr:rowOff>144145</xdr:rowOff>
    </xdr:to>
    <xdr:cxnSp macro="">
      <xdr:nvCxnSpPr>
        <xdr:cNvPr id="124" name="直線コネクタ 123"/>
        <xdr:cNvCxnSpPr/>
      </xdr:nvCxnSpPr>
      <xdr:spPr>
        <a:xfrm flipV="1">
          <a:off x="14782800" y="28530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47625</xdr:rowOff>
    </xdr:from>
    <xdr:to>
      <xdr:col>78</xdr:col>
      <xdr:colOff>120650</xdr:colOff>
      <xdr:row>15</xdr:row>
      <xdr:rowOff>149225</xdr:rowOff>
    </xdr:to>
    <xdr:sp macro="" textlink="">
      <xdr:nvSpPr>
        <xdr:cNvPr id="125" name="フローチャート: 判断 124"/>
        <xdr:cNvSpPr/>
      </xdr:nvSpPr>
      <xdr:spPr>
        <a:xfrm>
          <a:off x="156210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159402</xdr:rowOff>
    </xdr:from>
    <xdr:ext cx="736600" cy="259045"/>
    <xdr:sp macro="" textlink="">
      <xdr:nvSpPr>
        <xdr:cNvPr id="126" name="テキスト ボックス 125"/>
        <xdr:cNvSpPr txBox="1"/>
      </xdr:nvSpPr>
      <xdr:spPr>
        <a:xfrm>
          <a:off x="15290800" y="2388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46990</xdr:rowOff>
    </xdr:from>
    <xdr:to>
      <xdr:col>73</xdr:col>
      <xdr:colOff>180975</xdr:colOff>
      <xdr:row>16</xdr:row>
      <xdr:rowOff>144145</xdr:rowOff>
    </xdr:to>
    <xdr:cxnSp macro="">
      <xdr:nvCxnSpPr>
        <xdr:cNvPr id="127" name="直線コネクタ 126"/>
        <xdr:cNvCxnSpPr/>
      </xdr:nvCxnSpPr>
      <xdr:spPr>
        <a:xfrm>
          <a:off x="13893800" y="279019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36195</xdr:rowOff>
    </xdr:from>
    <xdr:to>
      <xdr:col>74</xdr:col>
      <xdr:colOff>31750</xdr:colOff>
      <xdr:row>15</xdr:row>
      <xdr:rowOff>137795</xdr:rowOff>
    </xdr:to>
    <xdr:sp macro="" textlink="">
      <xdr:nvSpPr>
        <xdr:cNvPr id="128" name="フローチャート: 判断 127"/>
        <xdr:cNvSpPr/>
      </xdr:nvSpPr>
      <xdr:spPr>
        <a:xfrm>
          <a:off x="14732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147972</xdr:rowOff>
    </xdr:from>
    <xdr:ext cx="762000" cy="259045"/>
    <xdr:sp macro="" textlink="">
      <xdr:nvSpPr>
        <xdr:cNvPr id="129" name="テキスト ボックス 128"/>
        <xdr:cNvSpPr txBox="1"/>
      </xdr:nvSpPr>
      <xdr:spPr>
        <a:xfrm>
          <a:off x="14401800" y="237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35560</xdr:rowOff>
    </xdr:from>
    <xdr:to>
      <xdr:col>69</xdr:col>
      <xdr:colOff>92075</xdr:colOff>
      <xdr:row>16</xdr:row>
      <xdr:rowOff>46990</xdr:rowOff>
    </xdr:to>
    <xdr:cxnSp macro="">
      <xdr:nvCxnSpPr>
        <xdr:cNvPr id="130" name="直線コネクタ 129"/>
        <xdr:cNvCxnSpPr/>
      </xdr:nvCxnSpPr>
      <xdr:spPr>
        <a:xfrm>
          <a:off x="13004800" y="27787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96537</xdr:rowOff>
    </xdr:from>
    <xdr:ext cx="762000" cy="259045"/>
    <xdr:sp macro="" textlink="">
      <xdr:nvSpPr>
        <xdr:cNvPr id="132" name="テキスト ボックス 131"/>
        <xdr:cNvSpPr txBox="1"/>
      </xdr:nvSpPr>
      <xdr:spPr>
        <a:xfrm>
          <a:off x="13512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161925</xdr:rowOff>
    </xdr:from>
    <xdr:to>
      <xdr:col>65</xdr:col>
      <xdr:colOff>53975</xdr:colOff>
      <xdr:row>15</xdr:row>
      <xdr:rowOff>92075</xdr:rowOff>
    </xdr:to>
    <xdr:sp macro="" textlink="">
      <xdr:nvSpPr>
        <xdr:cNvPr id="133" name="フローチャート: 判断 132"/>
        <xdr:cNvSpPr/>
      </xdr:nvSpPr>
      <xdr:spPr>
        <a:xfrm>
          <a:off x="12954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102252</xdr:rowOff>
    </xdr:from>
    <xdr:ext cx="762000" cy="259045"/>
    <xdr:sp macro="" textlink="">
      <xdr:nvSpPr>
        <xdr:cNvPr id="134" name="テキスト ボックス 133"/>
        <xdr:cNvSpPr txBox="1"/>
      </xdr:nvSpPr>
      <xdr:spPr>
        <a:xfrm>
          <a:off x="12623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24765</xdr:rowOff>
    </xdr:from>
    <xdr:to>
      <xdr:col>82</xdr:col>
      <xdr:colOff>158750</xdr:colOff>
      <xdr:row>16</xdr:row>
      <xdr:rowOff>126365</xdr:rowOff>
    </xdr:to>
    <xdr:sp macro="" textlink="">
      <xdr:nvSpPr>
        <xdr:cNvPr id="140" name="楕円 139"/>
        <xdr:cNvSpPr/>
      </xdr:nvSpPr>
      <xdr:spPr>
        <a:xfrm>
          <a:off x="16459200" y="276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168292</xdr:rowOff>
    </xdr:from>
    <xdr:ext cx="762000" cy="259045"/>
    <xdr:sp macro="" textlink="">
      <xdr:nvSpPr>
        <xdr:cNvPr id="141" name="物件費該当値テキスト"/>
        <xdr:cNvSpPr txBox="1"/>
      </xdr:nvSpPr>
      <xdr:spPr>
        <a:xfrm>
          <a:off x="16598900" y="274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59055</xdr:rowOff>
    </xdr:from>
    <xdr:to>
      <xdr:col>78</xdr:col>
      <xdr:colOff>120650</xdr:colOff>
      <xdr:row>16</xdr:row>
      <xdr:rowOff>160655</xdr:rowOff>
    </xdr:to>
    <xdr:sp macro="" textlink="">
      <xdr:nvSpPr>
        <xdr:cNvPr id="142" name="楕円 141"/>
        <xdr:cNvSpPr/>
      </xdr:nvSpPr>
      <xdr:spPr>
        <a:xfrm>
          <a:off x="15621000" y="280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145432</xdr:rowOff>
    </xdr:from>
    <xdr:ext cx="736600" cy="259045"/>
    <xdr:sp macro="" textlink="">
      <xdr:nvSpPr>
        <xdr:cNvPr id="143" name="テキスト ボックス 142"/>
        <xdr:cNvSpPr txBox="1"/>
      </xdr:nvSpPr>
      <xdr:spPr>
        <a:xfrm>
          <a:off x="15290800" y="2888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93345</xdr:rowOff>
    </xdr:from>
    <xdr:to>
      <xdr:col>74</xdr:col>
      <xdr:colOff>31750</xdr:colOff>
      <xdr:row>17</xdr:row>
      <xdr:rowOff>23495</xdr:rowOff>
    </xdr:to>
    <xdr:sp macro="" textlink="">
      <xdr:nvSpPr>
        <xdr:cNvPr id="144" name="楕円 143"/>
        <xdr:cNvSpPr/>
      </xdr:nvSpPr>
      <xdr:spPr>
        <a:xfrm>
          <a:off x="14732000" y="283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8272</xdr:rowOff>
    </xdr:from>
    <xdr:ext cx="762000" cy="259045"/>
    <xdr:sp macro="" textlink="">
      <xdr:nvSpPr>
        <xdr:cNvPr id="145" name="テキスト ボックス 144"/>
        <xdr:cNvSpPr txBox="1"/>
      </xdr:nvSpPr>
      <xdr:spPr>
        <a:xfrm>
          <a:off x="14401800" y="2922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167640</xdr:rowOff>
    </xdr:from>
    <xdr:to>
      <xdr:col>69</xdr:col>
      <xdr:colOff>142875</xdr:colOff>
      <xdr:row>16</xdr:row>
      <xdr:rowOff>97790</xdr:rowOff>
    </xdr:to>
    <xdr:sp macro="" textlink="">
      <xdr:nvSpPr>
        <xdr:cNvPr id="146" name="楕円 145"/>
        <xdr:cNvSpPr/>
      </xdr:nvSpPr>
      <xdr:spPr>
        <a:xfrm>
          <a:off x="13843000" y="273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82567</xdr:rowOff>
    </xdr:from>
    <xdr:ext cx="762000" cy="259045"/>
    <xdr:sp macro="" textlink="">
      <xdr:nvSpPr>
        <xdr:cNvPr id="147" name="テキスト ボックス 146"/>
        <xdr:cNvSpPr txBox="1"/>
      </xdr:nvSpPr>
      <xdr:spPr>
        <a:xfrm>
          <a:off x="13512800" y="2825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156210</xdr:rowOff>
    </xdr:from>
    <xdr:to>
      <xdr:col>65</xdr:col>
      <xdr:colOff>53975</xdr:colOff>
      <xdr:row>16</xdr:row>
      <xdr:rowOff>86360</xdr:rowOff>
    </xdr:to>
    <xdr:sp macro="" textlink="">
      <xdr:nvSpPr>
        <xdr:cNvPr id="148" name="楕円 147"/>
        <xdr:cNvSpPr/>
      </xdr:nvSpPr>
      <xdr:spPr>
        <a:xfrm>
          <a:off x="12954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71137</xdr:rowOff>
    </xdr:from>
    <xdr:ext cx="762000" cy="259045"/>
    <xdr:sp macro="" textlink="">
      <xdr:nvSpPr>
        <xdr:cNvPr id="149" name="テキスト ボックス 148"/>
        <xdr:cNvSpPr txBox="1"/>
      </xdr:nvSpPr>
      <xdr:spPr>
        <a:xfrm>
          <a:off x="12623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類似団体の平均よりやや低い水準となっている。町独自での施策による影響はあまりないものの、今後も高齢化社会の進行により、サービス等の利用者の増加が見込まれることから、類似団体平均から大きく逸脱しないよう注意しながら、諸施策を展開していく。</a:t>
          </a: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132443</xdr:rowOff>
    </xdr:to>
    <xdr:cxnSp macro="">
      <xdr:nvCxnSpPr>
        <xdr:cNvPr id="178" name="直線コネクタ 177"/>
        <xdr:cNvCxnSpPr/>
      </xdr:nvCxnSpPr>
      <xdr:spPr>
        <a:xfrm flipV="1">
          <a:off x="4826000" y="9156700"/>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79"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0" name="直線コネクタ 179"/>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1"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2" name="直線コネクタ 181"/>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20865</xdr:rowOff>
    </xdr:from>
    <xdr:to>
      <xdr:col>24</xdr:col>
      <xdr:colOff>25400</xdr:colOff>
      <xdr:row>55</xdr:row>
      <xdr:rowOff>75293</xdr:rowOff>
    </xdr:to>
    <xdr:cxnSp macro="">
      <xdr:nvCxnSpPr>
        <xdr:cNvPr id="183" name="直線コネクタ 182"/>
        <xdr:cNvCxnSpPr/>
      </xdr:nvCxnSpPr>
      <xdr:spPr>
        <a:xfrm>
          <a:off x="3987800" y="9450615"/>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4"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5" name="フローチャート: 判断 184"/>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20865</xdr:rowOff>
    </xdr:from>
    <xdr:to>
      <xdr:col>19</xdr:col>
      <xdr:colOff>187325</xdr:colOff>
      <xdr:row>55</xdr:row>
      <xdr:rowOff>20865</xdr:rowOff>
    </xdr:to>
    <xdr:cxnSp macro="">
      <xdr:nvCxnSpPr>
        <xdr:cNvPr id="186" name="直線コネクタ 185"/>
        <xdr:cNvCxnSpPr/>
      </xdr:nvCxnSpPr>
      <xdr:spPr>
        <a:xfrm>
          <a:off x="3098800" y="9450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8" name="テキスト ボックス 187"/>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20865</xdr:rowOff>
    </xdr:from>
    <xdr:to>
      <xdr:col>15</xdr:col>
      <xdr:colOff>98425</xdr:colOff>
      <xdr:row>55</xdr:row>
      <xdr:rowOff>64407</xdr:rowOff>
    </xdr:to>
    <xdr:cxnSp macro="">
      <xdr:nvCxnSpPr>
        <xdr:cNvPr id="189" name="直線コネクタ 188"/>
        <xdr:cNvCxnSpPr/>
      </xdr:nvCxnSpPr>
      <xdr:spPr>
        <a:xfrm flipV="1">
          <a:off x="2209800" y="94506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0" name="フローチャート: 判断 189"/>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4734</xdr:rowOff>
    </xdr:from>
    <xdr:ext cx="762000" cy="259045"/>
    <xdr:sp macro="" textlink="">
      <xdr:nvSpPr>
        <xdr:cNvPr id="191" name="テキスト ボックス 190"/>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64407</xdr:rowOff>
    </xdr:to>
    <xdr:cxnSp macro="">
      <xdr:nvCxnSpPr>
        <xdr:cNvPr id="192" name="直線コネクタ 191"/>
        <xdr:cNvCxnSpPr/>
      </xdr:nvCxnSpPr>
      <xdr:spPr>
        <a:xfrm>
          <a:off x="1320800" y="9461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3" name="フローチャート: 判断 192"/>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194" name="テキスト ボックス 193"/>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195" name="フローチャート: 判断 194"/>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132642</xdr:rowOff>
    </xdr:from>
    <xdr:ext cx="762000" cy="259045"/>
    <xdr:sp macro="" textlink="">
      <xdr:nvSpPr>
        <xdr:cNvPr id="196" name="テキスト ボックス 195"/>
        <xdr:cNvSpPr txBox="1"/>
      </xdr:nvSpPr>
      <xdr:spPr>
        <a:xfrm>
          <a:off x="939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202" name="楕円 201"/>
        <xdr:cNvSpPr/>
      </xdr:nvSpPr>
      <xdr:spPr>
        <a:xfrm>
          <a:off x="47752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41020</xdr:rowOff>
    </xdr:from>
    <xdr:ext cx="762000" cy="259045"/>
    <xdr:sp macro="" textlink="">
      <xdr:nvSpPr>
        <xdr:cNvPr id="203" name="扶助費該当値テキスト"/>
        <xdr:cNvSpPr txBox="1"/>
      </xdr:nvSpPr>
      <xdr:spPr>
        <a:xfrm>
          <a:off x="49149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141515</xdr:rowOff>
    </xdr:from>
    <xdr:to>
      <xdr:col>20</xdr:col>
      <xdr:colOff>38100</xdr:colOff>
      <xdr:row>55</xdr:row>
      <xdr:rowOff>71665</xdr:rowOff>
    </xdr:to>
    <xdr:sp macro="" textlink="">
      <xdr:nvSpPr>
        <xdr:cNvPr id="204" name="楕円 203"/>
        <xdr:cNvSpPr/>
      </xdr:nvSpPr>
      <xdr:spPr>
        <a:xfrm>
          <a:off x="3937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205" name="テキスト ボックス 204"/>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141515</xdr:rowOff>
    </xdr:from>
    <xdr:to>
      <xdr:col>15</xdr:col>
      <xdr:colOff>149225</xdr:colOff>
      <xdr:row>55</xdr:row>
      <xdr:rowOff>71665</xdr:rowOff>
    </xdr:to>
    <xdr:sp macro="" textlink="">
      <xdr:nvSpPr>
        <xdr:cNvPr id="206" name="楕円 205"/>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81842</xdr:rowOff>
    </xdr:from>
    <xdr:ext cx="762000" cy="259045"/>
    <xdr:sp macro="" textlink="">
      <xdr:nvSpPr>
        <xdr:cNvPr id="207" name="テキスト ボックス 206"/>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13607</xdr:rowOff>
    </xdr:from>
    <xdr:to>
      <xdr:col>11</xdr:col>
      <xdr:colOff>60325</xdr:colOff>
      <xdr:row>55</xdr:row>
      <xdr:rowOff>115207</xdr:rowOff>
    </xdr:to>
    <xdr:sp macro="" textlink="">
      <xdr:nvSpPr>
        <xdr:cNvPr id="208" name="楕円 207"/>
        <xdr:cNvSpPr/>
      </xdr:nvSpPr>
      <xdr:spPr>
        <a:xfrm>
          <a:off x="2159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125384</xdr:rowOff>
    </xdr:from>
    <xdr:ext cx="762000" cy="259045"/>
    <xdr:sp macro="" textlink="">
      <xdr:nvSpPr>
        <xdr:cNvPr id="209" name="テキスト ボックス 208"/>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0" name="楕円 209"/>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11" name="テキスト ボックス 210"/>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その他に係る経常収支比率は、類似団体の平均を下回っているものの、前年度より改善された。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これは、繰出金や維持補修費用の減少に伴うものであるが、類似団体と比較すると、さらなる削減が必要と思われる。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引き続き、修繕費用等の経常的経費の削減に努める。</a:t>
          </a: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59</xdr:row>
      <xdr:rowOff>147574</xdr:rowOff>
    </xdr:to>
    <xdr:cxnSp macro="">
      <xdr:nvCxnSpPr>
        <xdr:cNvPr id="236" name="直線コネクタ 235"/>
        <xdr:cNvCxnSpPr/>
      </xdr:nvCxnSpPr>
      <xdr:spPr>
        <a:xfrm flipV="1">
          <a:off x="16510000" y="9339580"/>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119651</xdr:rowOff>
    </xdr:from>
    <xdr:ext cx="762000" cy="259045"/>
    <xdr:sp macro="" textlink="">
      <xdr:nvSpPr>
        <xdr:cNvPr id="237" name="その他最小値テキスト"/>
        <xdr:cNvSpPr txBox="1"/>
      </xdr:nvSpPr>
      <xdr:spPr>
        <a:xfrm>
          <a:off x="16598900" y="1023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147574</xdr:rowOff>
    </xdr:from>
    <xdr:to>
      <xdr:col>82</xdr:col>
      <xdr:colOff>196850</xdr:colOff>
      <xdr:row>59</xdr:row>
      <xdr:rowOff>147574</xdr:rowOff>
    </xdr:to>
    <xdr:cxnSp macro="">
      <xdr:nvCxnSpPr>
        <xdr:cNvPr id="238" name="直線コネクタ 237"/>
        <xdr:cNvCxnSpPr/>
      </xdr:nvCxnSpPr>
      <xdr:spPr>
        <a:xfrm>
          <a:off x="16421100" y="1026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39" name="その他最大値テキスト"/>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0" name="直線コネクタ 239"/>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143002</xdr:rowOff>
    </xdr:from>
    <xdr:to>
      <xdr:col>82</xdr:col>
      <xdr:colOff>107950</xdr:colOff>
      <xdr:row>58</xdr:row>
      <xdr:rowOff>81280</xdr:rowOff>
    </xdr:to>
    <xdr:cxnSp macro="">
      <xdr:nvCxnSpPr>
        <xdr:cNvPr id="241" name="直線コネクタ 240"/>
        <xdr:cNvCxnSpPr/>
      </xdr:nvCxnSpPr>
      <xdr:spPr>
        <a:xfrm flipV="1">
          <a:off x="15671800" y="991565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156735</xdr:rowOff>
    </xdr:from>
    <xdr:ext cx="762000" cy="259045"/>
    <xdr:sp macro="" textlink="">
      <xdr:nvSpPr>
        <xdr:cNvPr id="242" name="その他平均値テキスト"/>
        <xdr:cNvSpPr txBox="1"/>
      </xdr:nvSpPr>
      <xdr:spPr>
        <a:xfrm>
          <a:off x="16598900" y="9586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140208</xdr:rowOff>
    </xdr:from>
    <xdr:to>
      <xdr:col>82</xdr:col>
      <xdr:colOff>158750</xdr:colOff>
      <xdr:row>57</xdr:row>
      <xdr:rowOff>70358</xdr:rowOff>
    </xdr:to>
    <xdr:sp macro="" textlink="">
      <xdr:nvSpPr>
        <xdr:cNvPr id="243" name="フローチャート: 判断 242"/>
        <xdr:cNvSpPr/>
      </xdr:nvSpPr>
      <xdr:spPr>
        <a:xfrm>
          <a:off x="164592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17272</xdr:rowOff>
    </xdr:from>
    <xdr:to>
      <xdr:col>78</xdr:col>
      <xdr:colOff>69850</xdr:colOff>
      <xdr:row>58</xdr:row>
      <xdr:rowOff>81280</xdr:rowOff>
    </xdr:to>
    <xdr:cxnSp macro="">
      <xdr:nvCxnSpPr>
        <xdr:cNvPr id="244" name="直線コネクタ 243"/>
        <xdr:cNvCxnSpPr/>
      </xdr:nvCxnSpPr>
      <xdr:spPr>
        <a:xfrm>
          <a:off x="14782800" y="99613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140208</xdr:rowOff>
    </xdr:from>
    <xdr:to>
      <xdr:col>78</xdr:col>
      <xdr:colOff>120650</xdr:colOff>
      <xdr:row>57</xdr:row>
      <xdr:rowOff>70358</xdr:rowOff>
    </xdr:to>
    <xdr:sp macro="" textlink="">
      <xdr:nvSpPr>
        <xdr:cNvPr id="245" name="フローチャート: 判断 244"/>
        <xdr:cNvSpPr/>
      </xdr:nvSpPr>
      <xdr:spPr>
        <a:xfrm>
          <a:off x="15621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80535</xdr:rowOff>
    </xdr:from>
    <xdr:ext cx="736600" cy="259045"/>
    <xdr:sp macro="" textlink="">
      <xdr:nvSpPr>
        <xdr:cNvPr id="246" name="テキスト ボックス 245"/>
        <xdr:cNvSpPr txBox="1"/>
      </xdr:nvSpPr>
      <xdr:spPr>
        <a:xfrm>
          <a:off x="15290800" y="9510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58</xdr:row>
      <xdr:rowOff>17272</xdr:rowOff>
    </xdr:to>
    <xdr:cxnSp macro="">
      <xdr:nvCxnSpPr>
        <xdr:cNvPr id="247" name="直線コネクタ 246"/>
        <xdr:cNvCxnSpPr/>
      </xdr:nvCxnSpPr>
      <xdr:spPr>
        <a:xfrm>
          <a:off x="13893800" y="984250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135636</xdr:rowOff>
    </xdr:from>
    <xdr:to>
      <xdr:col>74</xdr:col>
      <xdr:colOff>31750</xdr:colOff>
      <xdr:row>57</xdr:row>
      <xdr:rowOff>65786</xdr:rowOff>
    </xdr:to>
    <xdr:sp macro="" textlink="">
      <xdr:nvSpPr>
        <xdr:cNvPr id="248" name="フローチャート: 判断 247"/>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75963</xdr:rowOff>
    </xdr:from>
    <xdr:ext cx="762000" cy="259045"/>
    <xdr:sp macro="" textlink="">
      <xdr:nvSpPr>
        <xdr:cNvPr id="249" name="テキスト ボックス 248"/>
        <xdr:cNvSpPr txBox="1"/>
      </xdr:nvSpPr>
      <xdr:spPr>
        <a:xfrm>
          <a:off x="14401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145288</xdr:rowOff>
    </xdr:from>
    <xdr:to>
      <xdr:col>69</xdr:col>
      <xdr:colOff>92075</xdr:colOff>
      <xdr:row>57</xdr:row>
      <xdr:rowOff>69850</xdr:rowOff>
    </xdr:to>
    <xdr:cxnSp macro="">
      <xdr:nvCxnSpPr>
        <xdr:cNvPr id="250" name="直線コネクタ 249"/>
        <xdr:cNvCxnSpPr/>
      </xdr:nvCxnSpPr>
      <xdr:spPr>
        <a:xfrm>
          <a:off x="13004800" y="974648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1" name="フローチャート: 判断 25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52" name="テキスト ボックス 251"/>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117348</xdr:rowOff>
    </xdr:from>
    <xdr:to>
      <xdr:col>65</xdr:col>
      <xdr:colOff>53975</xdr:colOff>
      <xdr:row>57</xdr:row>
      <xdr:rowOff>47498</xdr:rowOff>
    </xdr:to>
    <xdr:sp macro="" textlink="">
      <xdr:nvSpPr>
        <xdr:cNvPr id="253" name="フローチャート: 判断 252"/>
        <xdr:cNvSpPr/>
      </xdr:nvSpPr>
      <xdr:spPr>
        <a:xfrm>
          <a:off x="12954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32275</xdr:rowOff>
    </xdr:from>
    <xdr:ext cx="762000" cy="259045"/>
    <xdr:sp macro="" textlink="">
      <xdr:nvSpPr>
        <xdr:cNvPr id="254" name="テキスト ボックス 253"/>
        <xdr:cNvSpPr txBox="1"/>
      </xdr:nvSpPr>
      <xdr:spPr>
        <a:xfrm>
          <a:off x="12623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92202</xdr:rowOff>
    </xdr:from>
    <xdr:to>
      <xdr:col>82</xdr:col>
      <xdr:colOff>158750</xdr:colOff>
      <xdr:row>58</xdr:row>
      <xdr:rowOff>22352</xdr:rowOff>
    </xdr:to>
    <xdr:sp macro="" textlink="">
      <xdr:nvSpPr>
        <xdr:cNvPr id="260" name="楕円 259"/>
        <xdr:cNvSpPr/>
      </xdr:nvSpPr>
      <xdr:spPr>
        <a:xfrm>
          <a:off x="16459200" y="98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64279</xdr:rowOff>
    </xdr:from>
    <xdr:ext cx="762000" cy="259045"/>
    <xdr:sp macro="" textlink="">
      <xdr:nvSpPr>
        <xdr:cNvPr id="261" name="その他該当値テキスト"/>
        <xdr:cNvSpPr txBox="1"/>
      </xdr:nvSpPr>
      <xdr:spPr>
        <a:xfrm>
          <a:off x="16598900" y="983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30480</xdr:rowOff>
    </xdr:from>
    <xdr:to>
      <xdr:col>78</xdr:col>
      <xdr:colOff>120650</xdr:colOff>
      <xdr:row>58</xdr:row>
      <xdr:rowOff>132080</xdr:rowOff>
    </xdr:to>
    <xdr:sp macro="" textlink="">
      <xdr:nvSpPr>
        <xdr:cNvPr id="262" name="楕円 261"/>
        <xdr:cNvSpPr/>
      </xdr:nvSpPr>
      <xdr:spPr>
        <a:xfrm>
          <a:off x="15621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116857</xdr:rowOff>
    </xdr:from>
    <xdr:ext cx="736600" cy="259045"/>
    <xdr:sp macro="" textlink="">
      <xdr:nvSpPr>
        <xdr:cNvPr id="263" name="テキスト ボックス 262"/>
        <xdr:cNvSpPr txBox="1"/>
      </xdr:nvSpPr>
      <xdr:spPr>
        <a:xfrm>
          <a:off x="15290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137922</xdr:rowOff>
    </xdr:from>
    <xdr:to>
      <xdr:col>74</xdr:col>
      <xdr:colOff>31750</xdr:colOff>
      <xdr:row>58</xdr:row>
      <xdr:rowOff>68072</xdr:rowOff>
    </xdr:to>
    <xdr:sp macro="" textlink="">
      <xdr:nvSpPr>
        <xdr:cNvPr id="264" name="楕円 263"/>
        <xdr:cNvSpPr/>
      </xdr:nvSpPr>
      <xdr:spPr>
        <a:xfrm>
          <a:off x="14732000" y="991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52849</xdr:rowOff>
    </xdr:from>
    <xdr:ext cx="762000" cy="259045"/>
    <xdr:sp macro="" textlink="">
      <xdr:nvSpPr>
        <xdr:cNvPr id="265" name="テキスト ボックス 264"/>
        <xdr:cNvSpPr txBox="1"/>
      </xdr:nvSpPr>
      <xdr:spPr>
        <a:xfrm>
          <a:off x="14401800" y="999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66" name="楕円 265"/>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67" name="テキスト ボックス 266"/>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94488</xdr:rowOff>
    </xdr:from>
    <xdr:to>
      <xdr:col>65</xdr:col>
      <xdr:colOff>53975</xdr:colOff>
      <xdr:row>57</xdr:row>
      <xdr:rowOff>24638</xdr:rowOff>
    </xdr:to>
    <xdr:sp macro="" textlink="">
      <xdr:nvSpPr>
        <xdr:cNvPr id="268" name="楕円 267"/>
        <xdr:cNvSpPr/>
      </xdr:nvSpPr>
      <xdr:spPr>
        <a:xfrm>
          <a:off x="129540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34815</xdr:rowOff>
    </xdr:from>
    <xdr:ext cx="762000" cy="259045"/>
    <xdr:sp macro="" textlink="">
      <xdr:nvSpPr>
        <xdr:cNvPr id="269" name="テキスト ボックス 268"/>
        <xdr:cNvSpPr txBox="1"/>
      </xdr:nvSpPr>
      <xdr:spPr>
        <a:xfrm>
          <a:off x="12623800" y="94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補助費等に係る経常収支比率は、類似団体比較でも上位であり、これは各種団体への補助金等の見直しを行ってきたからである。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引き続き、必要性の低い補助金等は見直しを行い、廃止も含めて検討を行う。</a:t>
          </a: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108712</xdr:rowOff>
    </xdr:from>
    <xdr:to>
      <xdr:col>82</xdr:col>
      <xdr:colOff>107950</xdr:colOff>
      <xdr:row>40</xdr:row>
      <xdr:rowOff>58420</xdr:rowOff>
    </xdr:to>
    <xdr:cxnSp macro="">
      <xdr:nvCxnSpPr>
        <xdr:cNvPr id="294" name="直線コネクタ 293"/>
        <xdr:cNvCxnSpPr/>
      </xdr:nvCxnSpPr>
      <xdr:spPr>
        <a:xfrm flipV="1">
          <a:off x="16510000" y="5938012"/>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30497</xdr:rowOff>
    </xdr:from>
    <xdr:ext cx="762000" cy="259045"/>
    <xdr:sp macro="" textlink="">
      <xdr:nvSpPr>
        <xdr:cNvPr id="295"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58420</xdr:rowOff>
    </xdr:from>
    <xdr:to>
      <xdr:col>82</xdr:col>
      <xdr:colOff>196850</xdr:colOff>
      <xdr:row>40</xdr:row>
      <xdr:rowOff>58420</xdr:rowOff>
    </xdr:to>
    <xdr:cxnSp macro="">
      <xdr:nvCxnSpPr>
        <xdr:cNvPr id="296" name="直線コネクタ 295"/>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23639</xdr:rowOff>
    </xdr:from>
    <xdr:ext cx="762000" cy="259045"/>
    <xdr:sp macro="" textlink="">
      <xdr:nvSpPr>
        <xdr:cNvPr id="297" name="補助費等最大値テキスト"/>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108712</xdr:rowOff>
    </xdr:from>
    <xdr:to>
      <xdr:col>82</xdr:col>
      <xdr:colOff>196850</xdr:colOff>
      <xdr:row>34</xdr:row>
      <xdr:rowOff>108712</xdr:rowOff>
    </xdr:to>
    <xdr:cxnSp macro="">
      <xdr:nvCxnSpPr>
        <xdr:cNvPr id="298" name="直線コネクタ 297"/>
        <xdr:cNvCxnSpPr/>
      </xdr:nvCxnSpPr>
      <xdr:spPr>
        <a:xfrm>
          <a:off x="16421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78994</xdr:rowOff>
    </xdr:from>
    <xdr:to>
      <xdr:col>82</xdr:col>
      <xdr:colOff>107950</xdr:colOff>
      <xdr:row>35</xdr:row>
      <xdr:rowOff>88138</xdr:rowOff>
    </xdr:to>
    <xdr:cxnSp macro="">
      <xdr:nvCxnSpPr>
        <xdr:cNvPr id="299" name="直線コネクタ 298"/>
        <xdr:cNvCxnSpPr/>
      </xdr:nvCxnSpPr>
      <xdr:spPr>
        <a:xfrm>
          <a:off x="15671800" y="607974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9415</xdr:rowOff>
    </xdr:from>
    <xdr:ext cx="762000" cy="259045"/>
    <xdr:sp macro="" textlink="">
      <xdr:nvSpPr>
        <xdr:cNvPr id="300" name="補助費等平均値テキスト"/>
        <xdr:cNvSpPr txBox="1"/>
      </xdr:nvSpPr>
      <xdr:spPr>
        <a:xfrm>
          <a:off x="16598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01" name="フローチャート: 判断 300"/>
        <xdr:cNvSpPr/>
      </xdr:nvSpPr>
      <xdr:spPr>
        <a:xfrm>
          <a:off x="16459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78994</xdr:rowOff>
    </xdr:from>
    <xdr:to>
      <xdr:col>78</xdr:col>
      <xdr:colOff>69850</xdr:colOff>
      <xdr:row>35</xdr:row>
      <xdr:rowOff>78994</xdr:rowOff>
    </xdr:to>
    <xdr:cxnSp macro="">
      <xdr:nvCxnSpPr>
        <xdr:cNvPr id="302" name="直線コネクタ 301"/>
        <xdr:cNvCxnSpPr/>
      </xdr:nvCxnSpPr>
      <xdr:spPr>
        <a:xfrm>
          <a:off x="14782800" y="60797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3" name="フローチャート: 判断 302"/>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04" name="テキスト ボックス 303"/>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78994</xdr:rowOff>
    </xdr:from>
    <xdr:to>
      <xdr:col>73</xdr:col>
      <xdr:colOff>180975</xdr:colOff>
      <xdr:row>35</xdr:row>
      <xdr:rowOff>97282</xdr:rowOff>
    </xdr:to>
    <xdr:cxnSp macro="">
      <xdr:nvCxnSpPr>
        <xdr:cNvPr id="305" name="直線コネクタ 304"/>
        <xdr:cNvCxnSpPr/>
      </xdr:nvCxnSpPr>
      <xdr:spPr>
        <a:xfrm flipV="1">
          <a:off x="13893800" y="60797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06" name="フローチャート: 判断 305"/>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07" name="テキスト ボックス 306"/>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97282</xdr:rowOff>
    </xdr:from>
    <xdr:to>
      <xdr:col>69</xdr:col>
      <xdr:colOff>92075</xdr:colOff>
      <xdr:row>35</xdr:row>
      <xdr:rowOff>97282</xdr:rowOff>
    </xdr:to>
    <xdr:cxnSp macro="">
      <xdr:nvCxnSpPr>
        <xdr:cNvPr id="308" name="直線コネクタ 307"/>
        <xdr:cNvCxnSpPr/>
      </xdr:nvCxnSpPr>
      <xdr:spPr>
        <a:xfrm>
          <a:off x="13004800" y="6098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9" name="フローチャート: 判断 308"/>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0" name="テキスト ボックス 309"/>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1" name="フローチャート: 判断 310"/>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12" name="テキスト ボックス 311"/>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37338</xdr:rowOff>
    </xdr:from>
    <xdr:to>
      <xdr:col>82</xdr:col>
      <xdr:colOff>158750</xdr:colOff>
      <xdr:row>35</xdr:row>
      <xdr:rowOff>138938</xdr:rowOff>
    </xdr:to>
    <xdr:sp macro="" textlink="">
      <xdr:nvSpPr>
        <xdr:cNvPr id="318" name="楕円 317"/>
        <xdr:cNvSpPr/>
      </xdr:nvSpPr>
      <xdr:spPr>
        <a:xfrm>
          <a:off x="164592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53865</xdr:rowOff>
    </xdr:from>
    <xdr:ext cx="762000" cy="259045"/>
    <xdr:sp macro="" textlink="">
      <xdr:nvSpPr>
        <xdr:cNvPr id="319" name="補助費等該当値テキスト"/>
        <xdr:cNvSpPr txBox="1"/>
      </xdr:nvSpPr>
      <xdr:spPr>
        <a:xfrm>
          <a:off x="16598900" y="588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28194</xdr:rowOff>
    </xdr:from>
    <xdr:to>
      <xdr:col>78</xdr:col>
      <xdr:colOff>120650</xdr:colOff>
      <xdr:row>35</xdr:row>
      <xdr:rowOff>129794</xdr:rowOff>
    </xdr:to>
    <xdr:sp macro="" textlink="">
      <xdr:nvSpPr>
        <xdr:cNvPr id="320" name="楕円 319"/>
        <xdr:cNvSpPr/>
      </xdr:nvSpPr>
      <xdr:spPr>
        <a:xfrm>
          <a:off x="15621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139971</xdr:rowOff>
    </xdr:from>
    <xdr:ext cx="736600" cy="259045"/>
    <xdr:sp macro="" textlink="">
      <xdr:nvSpPr>
        <xdr:cNvPr id="321" name="テキスト ボックス 320"/>
        <xdr:cNvSpPr txBox="1"/>
      </xdr:nvSpPr>
      <xdr:spPr>
        <a:xfrm>
          <a:off x="15290800" y="5797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28194</xdr:rowOff>
    </xdr:from>
    <xdr:to>
      <xdr:col>74</xdr:col>
      <xdr:colOff>31750</xdr:colOff>
      <xdr:row>35</xdr:row>
      <xdr:rowOff>129794</xdr:rowOff>
    </xdr:to>
    <xdr:sp macro="" textlink="">
      <xdr:nvSpPr>
        <xdr:cNvPr id="322" name="楕円 321"/>
        <xdr:cNvSpPr/>
      </xdr:nvSpPr>
      <xdr:spPr>
        <a:xfrm>
          <a:off x="14732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139971</xdr:rowOff>
    </xdr:from>
    <xdr:ext cx="762000" cy="259045"/>
    <xdr:sp macro="" textlink="">
      <xdr:nvSpPr>
        <xdr:cNvPr id="323" name="テキスト ボックス 322"/>
        <xdr:cNvSpPr txBox="1"/>
      </xdr:nvSpPr>
      <xdr:spPr>
        <a:xfrm>
          <a:off x="14401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46482</xdr:rowOff>
    </xdr:from>
    <xdr:to>
      <xdr:col>69</xdr:col>
      <xdr:colOff>142875</xdr:colOff>
      <xdr:row>35</xdr:row>
      <xdr:rowOff>148082</xdr:rowOff>
    </xdr:to>
    <xdr:sp macro="" textlink="">
      <xdr:nvSpPr>
        <xdr:cNvPr id="324" name="楕円 323"/>
        <xdr:cNvSpPr/>
      </xdr:nvSpPr>
      <xdr:spPr>
        <a:xfrm>
          <a:off x="13843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158259</xdr:rowOff>
    </xdr:from>
    <xdr:ext cx="762000" cy="259045"/>
    <xdr:sp macro="" textlink="">
      <xdr:nvSpPr>
        <xdr:cNvPr id="325" name="テキスト ボックス 324"/>
        <xdr:cNvSpPr txBox="1"/>
      </xdr:nvSpPr>
      <xdr:spPr>
        <a:xfrm>
          <a:off x="13512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46482</xdr:rowOff>
    </xdr:from>
    <xdr:to>
      <xdr:col>65</xdr:col>
      <xdr:colOff>53975</xdr:colOff>
      <xdr:row>35</xdr:row>
      <xdr:rowOff>148082</xdr:rowOff>
    </xdr:to>
    <xdr:sp macro="" textlink="">
      <xdr:nvSpPr>
        <xdr:cNvPr id="326" name="楕円 325"/>
        <xdr:cNvSpPr/>
      </xdr:nvSpPr>
      <xdr:spPr>
        <a:xfrm>
          <a:off x="12954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158259</xdr:rowOff>
    </xdr:from>
    <xdr:ext cx="762000" cy="259045"/>
    <xdr:sp macro="" textlink="">
      <xdr:nvSpPr>
        <xdr:cNvPr id="327" name="テキスト ボックス 326"/>
        <xdr:cNvSpPr txBox="1"/>
      </xdr:nvSpPr>
      <xdr:spPr>
        <a:xfrm>
          <a:off x="12623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公債費に係る経常収支比率は、新規発行債の抑制等により、類似団体の平均並みである。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今後も、地方債の新規発行を伴う普通建設事業を抑制するように努める。</a:t>
          </a: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58420</xdr:rowOff>
    </xdr:from>
    <xdr:to>
      <xdr:col>24</xdr:col>
      <xdr:colOff>25400</xdr:colOff>
      <xdr:row>82</xdr:row>
      <xdr:rowOff>35561</xdr:rowOff>
    </xdr:to>
    <xdr:cxnSp macro="">
      <xdr:nvCxnSpPr>
        <xdr:cNvPr id="354" name="直線コネクタ 353"/>
        <xdr:cNvCxnSpPr/>
      </xdr:nvCxnSpPr>
      <xdr:spPr>
        <a:xfrm flipV="1">
          <a:off x="4826000" y="12574270"/>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7638</xdr:rowOff>
    </xdr:from>
    <xdr:ext cx="762000" cy="259045"/>
    <xdr:sp macro="" textlink="">
      <xdr:nvSpPr>
        <xdr:cNvPr id="355" name="公債費最小値テキスト"/>
        <xdr:cNvSpPr txBox="1"/>
      </xdr:nvSpPr>
      <xdr:spPr>
        <a:xfrm>
          <a:off x="4914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35561</xdr:rowOff>
    </xdr:from>
    <xdr:to>
      <xdr:col>24</xdr:col>
      <xdr:colOff>114300</xdr:colOff>
      <xdr:row>82</xdr:row>
      <xdr:rowOff>35561</xdr:rowOff>
    </xdr:to>
    <xdr:cxnSp macro="">
      <xdr:nvCxnSpPr>
        <xdr:cNvPr id="356" name="直線コネクタ 355"/>
        <xdr:cNvCxnSpPr/>
      </xdr:nvCxnSpPr>
      <xdr:spPr>
        <a:xfrm>
          <a:off x="4737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144797</xdr:rowOff>
    </xdr:from>
    <xdr:ext cx="762000" cy="259045"/>
    <xdr:sp macro="" textlink="">
      <xdr:nvSpPr>
        <xdr:cNvPr id="357" name="公債費最大値テキスト"/>
        <xdr:cNvSpPr txBox="1"/>
      </xdr:nvSpPr>
      <xdr:spPr>
        <a:xfrm>
          <a:off x="4914900" y="1231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58420</xdr:rowOff>
    </xdr:from>
    <xdr:to>
      <xdr:col>24</xdr:col>
      <xdr:colOff>114300</xdr:colOff>
      <xdr:row>73</xdr:row>
      <xdr:rowOff>58420</xdr:rowOff>
    </xdr:to>
    <xdr:cxnSp macro="">
      <xdr:nvCxnSpPr>
        <xdr:cNvPr id="358" name="直線コネクタ 357"/>
        <xdr:cNvCxnSpPr/>
      </xdr:nvCxnSpPr>
      <xdr:spPr>
        <a:xfrm>
          <a:off x="4737100" y="1257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43180</xdr:rowOff>
    </xdr:from>
    <xdr:to>
      <xdr:col>24</xdr:col>
      <xdr:colOff>25400</xdr:colOff>
      <xdr:row>76</xdr:row>
      <xdr:rowOff>62230</xdr:rowOff>
    </xdr:to>
    <xdr:cxnSp macro="">
      <xdr:nvCxnSpPr>
        <xdr:cNvPr id="359" name="直線コネクタ 358"/>
        <xdr:cNvCxnSpPr/>
      </xdr:nvCxnSpPr>
      <xdr:spPr>
        <a:xfrm flipV="1">
          <a:off x="3987800" y="1307338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60" name="公債費平均値テキスト"/>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1" name="フローチャート: 判断 360"/>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62230</xdr:rowOff>
    </xdr:from>
    <xdr:to>
      <xdr:col>19</xdr:col>
      <xdr:colOff>187325</xdr:colOff>
      <xdr:row>76</xdr:row>
      <xdr:rowOff>88900</xdr:rowOff>
    </xdr:to>
    <xdr:cxnSp macro="">
      <xdr:nvCxnSpPr>
        <xdr:cNvPr id="362" name="直線コネクタ 361"/>
        <xdr:cNvCxnSpPr/>
      </xdr:nvCxnSpPr>
      <xdr:spPr>
        <a:xfrm flipV="1">
          <a:off x="3098800" y="130924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63" name="フローチャート: 判断 362"/>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64" name="テキスト ボックス 363"/>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88900</xdr:rowOff>
    </xdr:from>
    <xdr:to>
      <xdr:col>15</xdr:col>
      <xdr:colOff>98425</xdr:colOff>
      <xdr:row>76</xdr:row>
      <xdr:rowOff>88900</xdr:rowOff>
    </xdr:to>
    <xdr:cxnSp macro="">
      <xdr:nvCxnSpPr>
        <xdr:cNvPr id="365" name="直線コネクタ 364"/>
        <xdr:cNvCxnSpPr/>
      </xdr:nvCxnSpPr>
      <xdr:spPr>
        <a:xfrm>
          <a:off x="2209800" y="1311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64770</xdr:rowOff>
    </xdr:from>
    <xdr:to>
      <xdr:col>15</xdr:col>
      <xdr:colOff>149225</xdr:colOff>
      <xdr:row>76</xdr:row>
      <xdr:rowOff>166370</xdr:rowOff>
    </xdr:to>
    <xdr:sp macro="" textlink="">
      <xdr:nvSpPr>
        <xdr:cNvPr id="366" name="フローチャート: 判断 365"/>
        <xdr:cNvSpPr/>
      </xdr:nvSpPr>
      <xdr:spPr>
        <a:xfrm>
          <a:off x="3048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151147</xdr:rowOff>
    </xdr:from>
    <xdr:ext cx="762000" cy="259045"/>
    <xdr:sp macro="" textlink="">
      <xdr:nvSpPr>
        <xdr:cNvPr id="367" name="テキスト ボックス 366"/>
        <xdr:cNvSpPr txBox="1"/>
      </xdr:nvSpPr>
      <xdr:spPr>
        <a:xfrm>
          <a:off x="2717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77470</xdr:rowOff>
    </xdr:from>
    <xdr:to>
      <xdr:col>11</xdr:col>
      <xdr:colOff>9525</xdr:colOff>
      <xdr:row>76</xdr:row>
      <xdr:rowOff>88900</xdr:rowOff>
    </xdr:to>
    <xdr:cxnSp macro="">
      <xdr:nvCxnSpPr>
        <xdr:cNvPr id="368" name="直線コネクタ 367"/>
        <xdr:cNvCxnSpPr/>
      </xdr:nvCxnSpPr>
      <xdr:spPr>
        <a:xfrm>
          <a:off x="1320800" y="131076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49530</xdr:rowOff>
    </xdr:from>
    <xdr:to>
      <xdr:col>11</xdr:col>
      <xdr:colOff>60325</xdr:colOff>
      <xdr:row>76</xdr:row>
      <xdr:rowOff>151130</xdr:rowOff>
    </xdr:to>
    <xdr:sp macro="" textlink="">
      <xdr:nvSpPr>
        <xdr:cNvPr id="369" name="フローチャート: 判断 368"/>
        <xdr:cNvSpPr/>
      </xdr:nvSpPr>
      <xdr:spPr>
        <a:xfrm>
          <a:off x="2159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135907</xdr:rowOff>
    </xdr:from>
    <xdr:ext cx="762000" cy="259045"/>
    <xdr:sp macro="" textlink="">
      <xdr:nvSpPr>
        <xdr:cNvPr id="370" name="テキスト ボックス 369"/>
        <xdr:cNvSpPr txBox="1"/>
      </xdr:nvSpPr>
      <xdr:spPr>
        <a:xfrm>
          <a:off x="1828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1" name="フローチャート: 判断 370"/>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123207</xdr:rowOff>
    </xdr:from>
    <xdr:ext cx="762000" cy="259045"/>
    <xdr:sp macro="" textlink="">
      <xdr:nvSpPr>
        <xdr:cNvPr id="372" name="テキスト ボックス 371"/>
        <xdr:cNvSpPr txBox="1"/>
      </xdr:nvSpPr>
      <xdr:spPr>
        <a:xfrm>
          <a:off x="939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163830</xdr:rowOff>
    </xdr:from>
    <xdr:to>
      <xdr:col>24</xdr:col>
      <xdr:colOff>76200</xdr:colOff>
      <xdr:row>76</xdr:row>
      <xdr:rowOff>93980</xdr:rowOff>
    </xdr:to>
    <xdr:sp macro="" textlink="">
      <xdr:nvSpPr>
        <xdr:cNvPr id="378" name="楕円 377"/>
        <xdr:cNvSpPr/>
      </xdr:nvSpPr>
      <xdr:spPr>
        <a:xfrm>
          <a:off x="47752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8907</xdr:rowOff>
    </xdr:from>
    <xdr:ext cx="762000" cy="259045"/>
    <xdr:sp macro="" textlink="">
      <xdr:nvSpPr>
        <xdr:cNvPr id="379" name="公債費該当値テキスト"/>
        <xdr:cNvSpPr txBox="1"/>
      </xdr:nvSpPr>
      <xdr:spPr>
        <a:xfrm>
          <a:off x="49149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11430</xdr:rowOff>
    </xdr:from>
    <xdr:to>
      <xdr:col>20</xdr:col>
      <xdr:colOff>38100</xdr:colOff>
      <xdr:row>76</xdr:row>
      <xdr:rowOff>113030</xdr:rowOff>
    </xdr:to>
    <xdr:sp macro="" textlink="">
      <xdr:nvSpPr>
        <xdr:cNvPr id="380" name="楕円 379"/>
        <xdr:cNvSpPr/>
      </xdr:nvSpPr>
      <xdr:spPr>
        <a:xfrm>
          <a:off x="3937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123207</xdr:rowOff>
    </xdr:from>
    <xdr:ext cx="736600" cy="259045"/>
    <xdr:sp macro="" textlink="">
      <xdr:nvSpPr>
        <xdr:cNvPr id="381" name="テキスト ボックス 380"/>
        <xdr:cNvSpPr txBox="1"/>
      </xdr:nvSpPr>
      <xdr:spPr>
        <a:xfrm>
          <a:off x="3606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38100</xdr:rowOff>
    </xdr:from>
    <xdr:to>
      <xdr:col>15</xdr:col>
      <xdr:colOff>149225</xdr:colOff>
      <xdr:row>76</xdr:row>
      <xdr:rowOff>139700</xdr:rowOff>
    </xdr:to>
    <xdr:sp macro="" textlink="">
      <xdr:nvSpPr>
        <xdr:cNvPr id="382" name="楕円 381"/>
        <xdr:cNvSpPr/>
      </xdr:nvSpPr>
      <xdr:spPr>
        <a:xfrm>
          <a:off x="3048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149877</xdr:rowOff>
    </xdr:from>
    <xdr:ext cx="762000" cy="259045"/>
    <xdr:sp macro="" textlink="">
      <xdr:nvSpPr>
        <xdr:cNvPr id="383" name="テキスト ボックス 382"/>
        <xdr:cNvSpPr txBox="1"/>
      </xdr:nvSpPr>
      <xdr:spPr>
        <a:xfrm>
          <a:off x="2717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38100</xdr:rowOff>
    </xdr:from>
    <xdr:to>
      <xdr:col>11</xdr:col>
      <xdr:colOff>60325</xdr:colOff>
      <xdr:row>76</xdr:row>
      <xdr:rowOff>139700</xdr:rowOff>
    </xdr:to>
    <xdr:sp macro="" textlink="">
      <xdr:nvSpPr>
        <xdr:cNvPr id="384" name="楕円 383"/>
        <xdr:cNvSpPr/>
      </xdr:nvSpPr>
      <xdr:spPr>
        <a:xfrm>
          <a:off x="2159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149877</xdr:rowOff>
    </xdr:from>
    <xdr:ext cx="762000" cy="259045"/>
    <xdr:sp macro="" textlink="">
      <xdr:nvSpPr>
        <xdr:cNvPr id="385" name="テキスト ボックス 384"/>
        <xdr:cNvSpPr txBox="1"/>
      </xdr:nvSpPr>
      <xdr:spPr>
        <a:xfrm>
          <a:off x="1828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86" name="楕円 385"/>
        <xdr:cNvSpPr/>
      </xdr:nvSpPr>
      <xdr:spPr>
        <a:xfrm>
          <a:off x="1270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113047</xdr:rowOff>
    </xdr:from>
    <xdr:ext cx="762000" cy="259045"/>
    <xdr:sp macro="" textlink="">
      <xdr:nvSpPr>
        <xdr:cNvPr id="387" name="テキスト ボックス 386"/>
        <xdr:cNvSpPr txBox="1"/>
      </xdr:nvSpPr>
      <xdr:spPr>
        <a:xfrm>
          <a:off x="939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公債費以外に係る経常収支比率は、類似団体比較では下位にあるため、引き続き財政健全化企画に基づき、町税等自主財源の増加及び経常的経費の削減に努める。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特に人件費においては、類似団体比較でも最下位のため、喫緊の課題として、徹底した経費の削減に取り組む。</a:t>
          </a: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3" name="テキスト ボックス 40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5" name="テキスト ボックス 40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7" name="テキスト ボックス 40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9" name="テキスト ボックス 40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1" name="テキスト ボックス 41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5080</xdr:rowOff>
    </xdr:from>
    <xdr:to>
      <xdr:col>82</xdr:col>
      <xdr:colOff>107950</xdr:colOff>
      <xdr:row>81</xdr:row>
      <xdr:rowOff>5080</xdr:rowOff>
    </xdr:to>
    <xdr:cxnSp macro="">
      <xdr:nvCxnSpPr>
        <xdr:cNvPr id="415" name="直線コネクタ 414"/>
        <xdr:cNvCxnSpPr/>
      </xdr:nvCxnSpPr>
      <xdr:spPr>
        <a:xfrm flipV="1">
          <a:off x="16510000" y="1269238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148607</xdr:rowOff>
    </xdr:from>
    <xdr:ext cx="762000" cy="259045"/>
    <xdr:sp macro="" textlink="">
      <xdr:nvSpPr>
        <xdr:cNvPr id="416" name="公債費以外最小値テキスト"/>
        <xdr:cNvSpPr txBox="1"/>
      </xdr:nvSpPr>
      <xdr:spPr>
        <a:xfrm>
          <a:off x="16598900" y="1386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5080</xdr:rowOff>
    </xdr:from>
    <xdr:to>
      <xdr:col>82</xdr:col>
      <xdr:colOff>196850</xdr:colOff>
      <xdr:row>81</xdr:row>
      <xdr:rowOff>5080</xdr:rowOff>
    </xdr:to>
    <xdr:cxnSp macro="">
      <xdr:nvCxnSpPr>
        <xdr:cNvPr id="417" name="直線コネクタ 416"/>
        <xdr:cNvCxnSpPr/>
      </xdr:nvCxnSpPr>
      <xdr:spPr>
        <a:xfrm>
          <a:off x="16421100" y="1389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91457</xdr:rowOff>
    </xdr:from>
    <xdr:ext cx="762000" cy="259045"/>
    <xdr:sp macro="" textlink="">
      <xdr:nvSpPr>
        <xdr:cNvPr id="418" name="公債費以外最大値テキスト"/>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5080</xdr:rowOff>
    </xdr:from>
    <xdr:to>
      <xdr:col>82</xdr:col>
      <xdr:colOff>196850</xdr:colOff>
      <xdr:row>74</xdr:row>
      <xdr:rowOff>5080</xdr:rowOff>
    </xdr:to>
    <xdr:cxnSp macro="">
      <xdr:nvCxnSpPr>
        <xdr:cNvPr id="419" name="直線コネクタ 418"/>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24130</xdr:rowOff>
    </xdr:from>
    <xdr:to>
      <xdr:col>82</xdr:col>
      <xdr:colOff>107950</xdr:colOff>
      <xdr:row>80</xdr:row>
      <xdr:rowOff>27939</xdr:rowOff>
    </xdr:to>
    <xdr:cxnSp macro="">
      <xdr:nvCxnSpPr>
        <xdr:cNvPr id="420" name="直線コネクタ 419"/>
        <xdr:cNvCxnSpPr/>
      </xdr:nvCxnSpPr>
      <xdr:spPr>
        <a:xfrm>
          <a:off x="15671800" y="137401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1" name="公債費以外平均値テキスト"/>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2" name="フローチャート: 判断 421"/>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157480</xdr:rowOff>
    </xdr:from>
    <xdr:to>
      <xdr:col>78</xdr:col>
      <xdr:colOff>69850</xdr:colOff>
      <xdr:row>80</xdr:row>
      <xdr:rowOff>24130</xdr:rowOff>
    </xdr:to>
    <xdr:cxnSp macro="">
      <xdr:nvCxnSpPr>
        <xdr:cNvPr id="423" name="直線コネクタ 422"/>
        <xdr:cNvCxnSpPr/>
      </xdr:nvCxnSpPr>
      <xdr:spPr>
        <a:xfrm>
          <a:off x="14782800" y="137020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0</xdr:rowOff>
    </xdr:from>
    <xdr:to>
      <xdr:col>78</xdr:col>
      <xdr:colOff>120650</xdr:colOff>
      <xdr:row>78</xdr:row>
      <xdr:rowOff>101600</xdr:rowOff>
    </xdr:to>
    <xdr:sp macro="" textlink="">
      <xdr:nvSpPr>
        <xdr:cNvPr id="424" name="フローチャート: 判断 423"/>
        <xdr:cNvSpPr/>
      </xdr:nvSpPr>
      <xdr:spPr>
        <a:xfrm>
          <a:off x="15621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111777</xdr:rowOff>
    </xdr:from>
    <xdr:ext cx="736600" cy="259045"/>
    <xdr:sp macro="" textlink="">
      <xdr:nvSpPr>
        <xdr:cNvPr id="425" name="テキスト ボックス 424"/>
        <xdr:cNvSpPr txBox="1"/>
      </xdr:nvSpPr>
      <xdr:spPr>
        <a:xfrm>
          <a:off x="15290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12700</xdr:rowOff>
    </xdr:from>
    <xdr:to>
      <xdr:col>73</xdr:col>
      <xdr:colOff>180975</xdr:colOff>
      <xdr:row>79</xdr:row>
      <xdr:rowOff>157480</xdr:rowOff>
    </xdr:to>
    <xdr:cxnSp macro="">
      <xdr:nvCxnSpPr>
        <xdr:cNvPr id="426" name="直線コネクタ 425"/>
        <xdr:cNvCxnSpPr/>
      </xdr:nvCxnSpPr>
      <xdr:spPr>
        <a:xfrm>
          <a:off x="13893800" y="1355725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148589</xdr:rowOff>
    </xdr:from>
    <xdr:to>
      <xdr:col>74</xdr:col>
      <xdr:colOff>31750</xdr:colOff>
      <xdr:row>78</xdr:row>
      <xdr:rowOff>78739</xdr:rowOff>
    </xdr:to>
    <xdr:sp macro="" textlink="">
      <xdr:nvSpPr>
        <xdr:cNvPr id="427" name="フローチャート: 判断 426"/>
        <xdr:cNvSpPr/>
      </xdr:nvSpPr>
      <xdr:spPr>
        <a:xfrm>
          <a:off x="14732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88916</xdr:rowOff>
    </xdr:from>
    <xdr:ext cx="762000" cy="259045"/>
    <xdr:sp macro="" textlink="">
      <xdr:nvSpPr>
        <xdr:cNvPr id="428" name="テキスト ボックス 427"/>
        <xdr:cNvSpPr txBox="1"/>
      </xdr:nvSpPr>
      <xdr:spPr>
        <a:xfrm>
          <a:off x="14401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16511</xdr:rowOff>
    </xdr:from>
    <xdr:to>
      <xdr:col>69</xdr:col>
      <xdr:colOff>92075</xdr:colOff>
      <xdr:row>79</xdr:row>
      <xdr:rowOff>12700</xdr:rowOff>
    </xdr:to>
    <xdr:cxnSp macro="">
      <xdr:nvCxnSpPr>
        <xdr:cNvPr id="429" name="直線コネクタ 428"/>
        <xdr:cNvCxnSpPr/>
      </xdr:nvCxnSpPr>
      <xdr:spPr>
        <a:xfrm>
          <a:off x="13004800" y="13389611"/>
          <a:ext cx="8890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99061</xdr:rowOff>
    </xdr:from>
    <xdr:to>
      <xdr:col>69</xdr:col>
      <xdr:colOff>142875</xdr:colOff>
      <xdr:row>78</xdr:row>
      <xdr:rowOff>29211</xdr:rowOff>
    </xdr:to>
    <xdr:sp macro="" textlink="">
      <xdr:nvSpPr>
        <xdr:cNvPr id="430" name="フローチャート: 判断 429"/>
        <xdr:cNvSpPr/>
      </xdr:nvSpPr>
      <xdr:spPr>
        <a:xfrm>
          <a:off x="13843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39388</xdr:rowOff>
    </xdr:from>
    <xdr:ext cx="762000" cy="259045"/>
    <xdr:sp macro="" textlink="">
      <xdr:nvSpPr>
        <xdr:cNvPr id="431" name="テキスト ボックス 430"/>
        <xdr:cNvSpPr txBox="1"/>
      </xdr:nvSpPr>
      <xdr:spPr>
        <a:xfrm>
          <a:off x="13512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32" name="フローチャート: 判断 431"/>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8907</xdr:rowOff>
    </xdr:from>
    <xdr:ext cx="762000" cy="259045"/>
    <xdr:sp macro="" textlink="">
      <xdr:nvSpPr>
        <xdr:cNvPr id="433" name="テキスト ボックス 432"/>
        <xdr:cNvSpPr txBox="1"/>
      </xdr:nvSpPr>
      <xdr:spPr>
        <a:xfrm>
          <a:off x="12623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148589</xdr:rowOff>
    </xdr:from>
    <xdr:to>
      <xdr:col>82</xdr:col>
      <xdr:colOff>158750</xdr:colOff>
      <xdr:row>80</xdr:row>
      <xdr:rowOff>78739</xdr:rowOff>
    </xdr:to>
    <xdr:sp macro="" textlink="">
      <xdr:nvSpPr>
        <xdr:cNvPr id="439" name="楕円 438"/>
        <xdr:cNvSpPr/>
      </xdr:nvSpPr>
      <xdr:spPr>
        <a:xfrm>
          <a:off x="164592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120666</xdr:rowOff>
    </xdr:from>
    <xdr:ext cx="762000" cy="259045"/>
    <xdr:sp macro="" textlink="">
      <xdr:nvSpPr>
        <xdr:cNvPr id="440" name="公債費以外該当値テキスト"/>
        <xdr:cNvSpPr txBox="1"/>
      </xdr:nvSpPr>
      <xdr:spPr>
        <a:xfrm>
          <a:off x="165989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144780</xdr:rowOff>
    </xdr:from>
    <xdr:to>
      <xdr:col>78</xdr:col>
      <xdr:colOff>120650</xdr:colOff>
      <xdr:row>80</xdr:row>
      <xdr:rowOff>74930</xdr:rowOff>
    </xdr:to>
    <xdr:sp macro="" textlink="">
      <xdr:nvSpPr>
        <xdr:cNvPr id="441" name="楕円 440"/>
        <xdr:cNvSpPr/>
      </xdr:nvSpPr>
      <xdr:spPr>
        <a:xfrm>
          <a:off x="15621000" y="1368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59707</xdr:rowOff>
    </xdr:from>
    <xdr:ext cx="736600" cy="259045"/>
    <xdr:sp macro="" textlink="">
      <xdr:nvSpPr>
        <xdr:cNvPr id="442" name="テキスト ボックス 441"/>
        <xdr:cNvSpPr txBox="1"/>
      </xdr:nvSpPr>
      <xdr:spPr>
        <a:xfrm>
          <a:off x="15290800" y="13775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106680</xdr:rowOff>
    </xdr:from>
    <xdr:to>
      <xdr:col>74</xdr:col>
      <xdr:colOff>31750</xdr:colOff>
      <xdr:row>80</xdr:row>
      <xdr:rowOff>36830</xdr:rowOff>
    </xdr:to>
    <xdr:sp macro="" textlink="">
      <xdr:nvSpPr>
        <xdr:cNvPr id="443" name="楕円 442"/>
        <xdr:cNvSpPr/>
      </xdr:nvSpPr>
      <xdr:spPr>
        <a:xfrm>
          <a:off x="14732000" y="1365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21607</xdr:rowOff>
    </xdr:from>
    <xdr:ext cx="762000" cy="259045"/>
    <xdr:sp macro="" textlink="">
      <xdr:nvSpPr>
        <xdr:cNvPr id="444" name="テキスト ボックス 443"/>
        <xdr:cNvSpPr txBox="1"/>
      </xdr:nvSpPr>
      <xdr:spPr>
        <a:xfrm>
          <a:off x="14401800" y="1373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133350</xdr:rowOff>
    </xdr:from>
    <xdr:to>
      <xdr:col>69</xdr:col>
      <xdr:colOff>142875</xdr:colOff>
      <xdr:row>79</xdr:row>
      <xdr:rowOff>63500</xdr:rowOff>
    </xdr:to>
    <xdr:sp macro="" textlink="">
      <xdr:nvSpPr>
        <xdr:cNvPr id="445" name="楕円 444"/>
        <xdr:cNvSpPr/>
      </xdr:nvSpPr>
      <xdr:spPr>
        <a:xfrm>
          <a:off x="13843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48277</xdr:rowOff>
    </xdr:from>
    <xdr:ext cx="762000" cy="259045"/>
    <xdr:sp macro="" textlink="">
      <xdr:nvSpPr>
        <xdr:cNvPr id="446" name="テキスト ボックス 445"/>
        <xdr:cNvSpPr txBox="1"/>
      </xdr:nvSpPr>
      <xdr:spPr>
        <a:xfrm>
          <a:off x="135128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137161</xdr:rowOff>
    </xdr:from>
    <xdr:to>
      <xdr:col>65</xdr:col>
      <xdr:colOff>53975</xdr:colOff>
      <xdr:row>78</xdr:row>
      <xdr:rowOff>67311</xdr:rowOff>
    </xdr:to>
    <xdr:sp macro="" textlink="">
      <xdr:nvSpPr>
        <xdr:cNvPr id="447" name="楕円 446"/>
        <xdr:cNvSpPr/>
      </xdr:nvSpPr>
      <xdr:spPr>
        <a:xfrm>
          <a:off x="12954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52088</xdr:rowOff>
    </xdr:from>
    <xdr:ext cx="762000" cy="259045"/>
    <xdr:sp macro="" textlink="">
      <xdr:nvSpPr>
        <xdr:cNvPr id="448" name="テキスト ボックス 447"/>
        <xdr:cNvSpPr txBox="1"/>
      </xdr:nvSpPr>
      <xdr:spPr>
        <a:xfrm>
          <a:off x="126238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奈良県安堵町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126820</xdr:rowOff>
    </xdr:from>
    <xdr:to>
      <xdr:col>29</xdr:col>
      <xdr:colOff>127000</xdr:colOff>
      <xdr:row>20</xdr:row>
      <xdr:rowOff>98913</xdr:rowOff>
    </xdr:to>
    <xdr:cxnSp macro="">
      <xdr:nvCxnSpPr>
        <xdr:cNvPr id="43" name="直線コネクタ 42"/>
        <xdr:cNvCxnSpPr/>
      </xdr:nvCxnSpPr>
      <xdr:spPr bwMode="auto">
        <a:xfrm flipV="1">
          <a:off x="5651500" y="2060395"/>
          <a:ext cx="0" cy="1515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70990</xdr:rowOff>
    </xdr:from>
    <xdr:ext cx="762000" cy="259045"/>
    <xdr:sp macro="" textlink="">
      <xdr:nvSpPr>
        <xdr:cNvPr id="44" name="人口1人当たり決算額の推移最小値テキスト130"/>
        <xdr:cNvSpPr txBox="1"/>
      </xdr:nvSpPr>
      <xdr:spPr>
        <a:xfrm>
          <a:off x="5740400" y="354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98913</xdr:rowOff>
    </xdr:from>
    <xdr:to>
      <xdr:col>30</xdr:col>
      <xdr:colOff>25400</xdr:colOff>
      <xdr:row>20</xdr:row>
      <xdr:rowOff>98913</xdr:rowOff>
    </xdr:to>
    <xdr:cxnSp macro="">
      <xdr:nvCxnSpPr>
        <xdr:cNvPr id="45" name="直線コネクタ 44"/>
        <xdr:cNvCxnSpPr/>
      </xdr:nvCxnSpPr>
      <xdr:spPr bwMode="auto">
        <a:xfrm>
          <a:off x="5562600" y="35755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41747</xdr:rowOff>
    </xdr:from>
    <xdr:ext cx="762000" cy="259045"/>
    <xdr:sp macro="" textlink="">
      <xdr:nvSpPr>
        <xdr:cNvPr id="46" name="人口1人当たり決算額の推移最大値テキスト130"/>
        <xdr:cNvSpPr txBox="1"/>
      </xdr:nvSpPr>
      <xdr:spPr>
        <a:xfrm>
          <a:off x="5740400" y="180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126820</xdr:rowOff>
    </xdr:from>
    <xdr:to>
      <xdr:col>30</xdr:col>
      <xdr:colOff>25400</xdr:colOff>
      <xdr:row>11</xdr:row>
      <xdr:rowOff>126820</xdr:rowOff>
    </xdr:to>
    <xdr:cxnSp macro="">
      <xdr:nvCxnSpPr>
        <xdr:cNvPr id="47" name="直線コネクタ 46"/>
        <xdr:cNvCxnSpPr/>
      </xdr:nvCxnSpPr>
      <xdr:spPr bwMode="auto">
        <a:xfrm>
          <a:off x="5562600" y="2060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38535</xdr:rowOff>
    </xdr:from>
    <xdr:to>
      <xdr:col>29</xdr:col>
      <xdr:colOff>127000</xdr:colOff>
      <xdr:row>18</xdr:row>
      <xdr:rowOff>45978</xdr:rowOff>
    </xdr:to>
    <xdr:cxnSp macro="">
      <xdr:nvCxnSpPr>
        <xdr:cNvPr id="48" name="直線コネクタ 47"/>
        <xdr:cNvCxnSpPr/>
      </xdr:nvCxnSpPr>
      <xdr:spPr bwMode="auto">
        <a:xfrm flipV="1">
          <a:off x="5003800" y="3172260"/>
          <a:ext cx="647700" cy="7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23309</xdr:rowOff>
    </xdr:from>
    <xdr:ext cx="762000" cy="259045"/>
    <xdr:sp macro="" textlink="">
      <xdr:nvSpPr>
        <xdr:cNvPr id="49" name="人口1人当たり決算額の推移平均値テキスト130"/>
        <xdr:cNvSpPr txBox="1"/>
      </xdr:nvSpPr>
      <xdr:spPr>
        <a:xfrm>
          <a:off x="5740400" y="2814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6782</xdr:rowOff>
    </xdr:from>
    <xdr:to>
      <xdr:col>29</xdr:col>
      <xdr:colOff>177800</xdr:colOff>
      <xdr:row>17</xdr:row>
      <xdr:rowOff>108382</xdr:rowOff>
    </xdr:to>
    <xdr:sp macro="" textlink="">
      <xdr:nvSpPr>
        <xdr:cNvPr id="50" name="フローチャート: 判断 49"/>
        <xdr:cNvSpPr/>
      </xdr:nvSpPr>
      <xdr:spPr bwMode="auto">
        <a:xfrm>
          <a:off x="5600700" y="2969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45978</xdr:rowOff>
    </xdr:from>
    <xdr:to>
      <xdr:col>26</xdr:col>
      <xdr:colOff>50800</xdr:colOff>
      <xdr:row>18</xdr:row>
      <xdr:rowOff>137884</xdr:rowOff>
    </xdr:to>
    <xdr:cxnSp macro="">
      <xdr:nvCxnSpPr>
        <xdr:cNvPr id="51" name="直線コネクタ 50"/>
        <xdr:cNvCxnSpPr/>
      </xdr:nvCxnSpPr>
      <xdr:spPr bwMode="auto">
        <a:xfrm flipV="1">
          <a:off x="4305300" y="3179703"/>
          <a:ext cx="698500" cy="91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41584</xdr:rowOff>
    </xdr:from>
    <xdr:to>
      <xdr:col>26</xdr:col>
      <xdr:colOff>101600</xdr:colOff>
      <xdr:row>17</xdr:row>
      <xdr:rowOff>143184</xdr:rowOff>
    </xdr:to>
    <xdr:sp macro="" textlink="">
      <xdr:nvSpPr>
        <xdr:cNvPr id="52" name="フローチャート: 判断 51"/>
        <xdr:cNvSpPr/>
      </xdr:nvSpPr>
      <xdr:spPr bwMode="auto">
        <a:xfrm>
          <a:off x="49530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153361</xdr:rowOff>
    </xdr:from>
    <xdr:ext cx="736600" cy="259045"/>
    <xdr:sp macro="" textlink="">
      <xdr:nvSpPr>
        <xdr:cNvPr id="53" name="テキスト ボックス 52"/>
        <xdr:cNvSpPr txBox="1"/>
      </xdr:nvSpPr>
      <xdr:spPr>
        <a:xfrm>
          <a:off x="4622800" y="2772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137884</xdr:rowOff>
    </xdr:from>
    <xdr:to>
      <xdr:col>22</xdr:col>
      <xdr:colOff>114300</xdr:colOff>
      <xdr:row>18</xdr:row>
      <xdr:rowOff>154298</xdr:rowOff>
    </xdr:to>
    <xdr:cxnSp macro="">
      <xdr:nvCxnSpPr>
        <xdr:cNvPr id="54" name="直線コネクタ 53"/>
        <xdr:cNvCxnSpPr/>
      </xdr:nvCxnSpPr>
      <xdr:spPr bwMode="auto">
        <a:xfrm flipV="1">
          <a:off x="3606800" y="3271609"/>
          <a:ext cx="698500" cy="16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57915</xdr:rowOff>
    </xdr:from>
    <xdr:to>
      <xdr:col>22</xdr:col>
      <xdr:colOff>165100</xdr:colOff>
      <xdr:row>17</xdr:row>
      <xdr:rowOff>159515</xdr:rowOff>
    </xdr:to>
    <xdr:sp macro="" textlink="">
      <xdr:nvSpPr>
        <xdr:cNvPr id="55" name="フローチャート: 判断 54"/>
        <xdr:cNvSpPr/>
      </xdr:nvSpPr>
      <xdr:spPr bwMode="auto">
        <a:xfrm>
          <a:off x="42545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169692</xdr:rowOff>
    </xdr:from>
    <xdr:ext cx="762000" cy="259045"/>
    <xdr:sp macro="" textlink="">
      <xdr:nvSpPr>
        <xdr:cNvPr id="56" name="テキスト ボックス 55"/>
        <xdr:cNvSpPr txBox="1"/>
      </xdr:nvSpPr>
      <xdr:spPr>
        <a:xfrm>
          <a:off x="3924300" y="278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154298</xdr:rowOff>
    </xdr:from>
    <xdr:to>
      <xdr:col>18</xdr:col>
      <xdr:colOff>177800</xdr:colOff>
      <xdr:row>18</xdr:row>
      <xdr:rowOff>166350</xdr:rowOff>
    </xdr:to>
    <xdr:cxnSp macro="">
      <xdr:nvCxnSpPr>
        <xdr:cNvPr id="57" name="直線コネクタ 56"/>
        <xdr:cNvCxnSpPr/>
      </xdr:nvCxnSpPr>
      <xdr:spPr bwMode="auto">
        <a:xfrm flipV="1">
          <a:off x="2908300" y="3288023"/>
          <a:ext cx="698500" cy="12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86728</xdr:rowOff>
    </xdr:from>
    <xdr:to>
      <xdr:col>19</xdr:col>
      <xdr:colOff>38100</xdr:colOff>
      <xdr:row>18</xdr:row>
      <xdr:rowOff>16878</xdr:rowOff>
    </xdr:to>
    <xdr:sp macro="" textlink="">
      <xdr:nvSpPr>
        <xdr:cNvPr id="58" name="フローチャート: 判断 57"/>
        <xdr:cNvSpPr/>
      </xdr:nvSpPr>
      <xdr:spPr bwMode="auto">
        <a:xfrm>
          <a:off x="35560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27055</xdr:rowOff>
    </xdr:from>
    <xdr:ext cx="762000" cy="259045"/>
    <xdr:sp macro="" textlink="">
      <xdr:nvSpPr>
        <xdr:cNvPr id="59" name="テキスト ボックス 58"/>
        <xdr:cNvSpPr txBox="1"/>
      </xdr:nvSpPr>
      <xdr:spPr>
        <a:xfrm>
          <a:off x="3225800" y="281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104485</xdr:rowOff>
    </xdr:from>
    <xdr:to>
      <xdr:col>15</xdr:col>
      <xdr:colOff>101600</xdr:colOff>
      <xdr:row>18</xdr:row>
      <xdr:rowOff>34635</xdr:rowOff>
    </xdr:to>
    <xdr:sp macro="" textlink="">
      <xdr:nvSpPr>
        <xdr:cNvPr id="60" name="フローチャート: 判断 59"/>
        <xdr:cNvSpPr/>
      </xdr:nvSpPr>
      <xdr:spPr bwMode="auto">
        <a:xfrm>
          <a:off x="28575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44812</xdr:rowOff>
    </xdr:from>
    <xdr:ext cx="762000" cy="259045"/>
    <xdr:sp macro="" textlink="">
      <xdr:nvSpPr>
        <xdr:cNvPr id="61" name="テキスト ボックス 60"/>
        <xdr:cNvSpPr txBox="1"/>
      </xdr:nvSpPr>
      <xdr:spPr>
        <a:xfrm>
          <a:off x="2527300" y="283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159185</xdr:rowOff>
    </xdr:from>
    <xdr:to>
      <xdr:col>29</xdr:col>
      <xdr:colOff>177800</xdr:colOff>
      <xdr:row>18</xdr:row>
      <xdr:rowOff>89335</xdr:rowOff>
    </xdr:to>
    <xdr:sp macro="" textlink="">
      <xdr:nvSpPr>
        <xdr:cNvPr id="67" name="楕円 66"/>
        <xdr:cNvSpPr/>
      </xdr:nvSpPr>
      <xdr:spPr bwMode="auto">
        <a:xfrm>
          <a:off x="5600700" y="3121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131262</xdr:rowOff>
    </xdr:from>
    <xdr:ext cx="762000" cy="259045"/>
    <xdr:sp macro="" textlink="">
      <xdr:nvSpPr>
        <xdr:cNvPr id="68" name="人口1人当たり決算額の推移該当値テキスト130"/>
        <xdr:cNvSpPr txBox="1"/>
      </xdr:nvSpPr>
      <xdr:spPr>
        <a:xfrm>
          <a:off x="5740400" y="309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166628</xdr:rowOff>
    </xdr:from>
    <xdr:to>
      <xdr:col>26</xdr:col>
      <xdr:colOff>101600</xdr:colOff>
      <xdr:row>18</xdr:row>
      <xdr:rowOff>96778</xdr:rowOff>
    </xdr:to>
    <xdr:sp macro="" textlink="">
      <xdr:nvSpPr>
        <xdr:cNvPr id="69" name="楕円 68"/>
        <xdr:cNvSpPr/>
      </xdr:nvSpPr>
      <xdr:spPr bwMode="auto">
        <a:xfrm>
          <a:off x="4953000" y="3128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81555</xdr:rowOff>
    </xdr:from>
    <xdr:ext cx="736600" cy="259045"/>
    <xdr:sp macro="" textlink="">
      <xdr:nvSpPr>
        <xdr:cNvPr id="70" name="テキスト ボックス 69"/>
        <xdr:cNvSpPr txBox="1"/>
      </xdr:nvSpPr>
      <xdr:spPr>
        <a:xfrm>
          <a:off x="4622800" y="3215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87084</xdr:rowOff>
    </xdr:from>
    <xdr:to>
      <xdr:col>22</xdr:col>
      <xdr:colOff>165100</xdr:colOff>
      <xdr:row>19</xdr:row>
      <xdr:rowOff>17235</xdr:rowOff>
    </xdr:to>
    <xdr:sp macro="" textlink="">
      <xdr:nvSpPr>
        <xdr:cNvPr id="71" name="楕円 70"/>
        <xdr:cNvSpPr/>
      </xdr:nvSpPr>
      <xdr:spPr bwMode="auto">
        <a:xfrm>
          <a:off x="4254500" y="3220809"/>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2011</xdr:rowOff>
    </xdr:from>
    <xdr:ext cx="762000" cy="259045"/>
    <xdr:sp macro="" textlink="">
      <xdr:nvSpPr>
        <xdr:cNvPr id="72" name="テキスト ボックス 71"/>
        <xdr:cNvSpPr txBox="1"/>
      </xdr:nvSpPr>
      <xdr:spPr>
        <a:xfrm>
          <a:off x="3924300" y="3307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103498</xdr:rowOff>
    </xdr:from>
    <xdr:to>
      <xdr:col>19</xdr:col>
      <xdr:colOff>38100</xdr:colOff>
      <xdr:row>19</xdr:row>
      <xdr:rowOff>33648</xdr:rowOff>
    </xdr:to>
    <xdr:sp macro="" textlink="">
      <xdr:nvSpPr>
        <xdr:cNvPr id="73" name="楕円 72"/>
        <xdr:cNvSpPr/>
      </xdr:nvSpPr>
      <xdr:spPr bwMode="auto">
        <a:xfrm>
          <a:off x="3556000" y="3237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18425</xdr:rowOff>
    </xdr:from>
    <xdr:ext cx="762000" cy="259045"/>
    <xdr:sp macro="" textlink="">
      <xdr:nvSpPr>
        <xdr:cNvPr id="74" name="テキスト ボックス 73"/>
        <xdr:cNvSpPr txBox="1"/>
      </xdr:nvSpPr>
      <xdr:spPr>
        <a:xfrm>
          <a:off x="3225800" y="3323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115550</xdr:rowOff>
    </xdr:from>
    <xdr:to>
      <xdr:col>15</xdr:col>
      <xdr:colOff>101600</xdr:colOff>
      <xdr:row>19</xdr:row>
      <xdr:rowOff>45700</xdr:rowOff>
    </xdr:to>
    <xdr:sp macro="" textlink="">
      <xdr:nvSpPr>
        <xdr:cNvPr id="75" name="楕円 74"/>
        <xdr:cNvSpPr/>
      </xdr:nvSpPr>
      <xdr:spPr bwMode="auto">
        <a:xfrm>
          <a:off x="2857500" y="3249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30477</xdr:rowOff>
    </xdr:from>
    <xdr:ext cx="762000" cy="259045"/>
    <xdr:sp macro="" textlink="">
      <xdr:nvSpPr>
        <xdr:cNvPr id="76" name="テキスト ボックス 75"/>
        <xdr:cNvSpPr txBox="1"/>
      </xdr:nvSpPr>
      <xdr:spPr>
        <a:xfrm>
          <a:off x="2527300" y="3335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281289</xdr:rowOff>
    </xdr:from>
    <xdr:to>
      <xdr:col>29</xdr:col>
      <xdr:colOff>127000</xdr:colOff>
      <xdr:row>38</xdr:row>
      <xdr:rowOff>50468</xdr:rowOff>
    </xdr:to>
    <xdr:cxnSp macro="">
      <xdr:nvCxnSpPr>
        <xdr:cNvPr id="107" name="直線コネクタ 106"/>
        <xdr:cNvCxnSpPr/>
      </xdr:nvCxnSpPr>
      <xdr:spPr bwMode="auto">
        <a:xfrm flipV="1">
          <a:off x="5651500" y="6205839"/>
          <a:ext cx="0" cy="13122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22545</xdr:rowOff>
    </xdr:from>
    <xdr:ext cx="762000" cy="259045"/>
    <xdr:sp macro="" textlink="">
      <xdr:nvSpPr>
        <xdr:cNvPr id="108" name="人口1人当たり決算額の推移最小値テキスト445"/>
        <xdr:cNvSpPr txBox="1"/>
      </xdr:nvSpPr>
      <xdr:spPr>
        <a:xfrm>
          <a:off x="5740400" y="7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50468</xdr:rowOff>
    </xdr:from>
    <xdr:to>
      <xdr:col>30</xdr:col>
      <xdr:colOff>25400</xdr:colOff>
      <xdr:row>38</xdr:row>
      <xdr:rowOff>50468</xdr:rowOff>
    </xdr:to>
    <xdr:cxnSp macro="">
      <xdr:nvCxnSpPr>
        <xdr:cNvPr id="109" name="直線コネクタ 108"/>
        <xdr:cNvCxnSpPr/>
      </xdr:nvCxnSpPr>
      <xdr:spPr bwMode="auto">
        <a:xfrm>
          <a:off x="5562600" y="7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24766</xdr:rowOff>
    </xdr:from>
    <xdr:ext cx="762000" cy="259045"/>
    <xdr:sp macro="" textlink="">
      <xdr:nvSpPr>
        <xdr:cNvPr id="110" name="人口1人当たり決算額の推移最大値テキスト445"/>
        <xdr:cNvSpPr txBox="1"/>
      </xdr:nvSpPr>
      <xdr:spPr>
        <a:xfrm>
          <a:off x="5740400" y="594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281289</xdr:rowOff>
    </xdr:from>
    <xdr:to>
      <xdr:col>30</xdr:col>
      <xdr:colOff>25400</xdr:colOff>
      <xdr:row>33</xdr:row>
      <xdr:rowOff>281289</xdr:rowOff>
    </xdr:to>
    <xdr:cxnSp macro="">
      <xdr:nvCxnSpPr>
        <xdr:cNvPr id="111" name="直線コネクタ 110"/>
        <xdr:cNvCxnSpPr/>
      </xdr:nvCxnSpPr>
      <xdr:spPr bwMode="auto">
        <a:xfrm>
          <a:off x="5562600" y="6205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226229</xdr:rowOff>
    </xdr:from>
    <xdr:to>
      <xdr:col>29</xdr:col>
      <xdr:colOff>127000</xdr:colOff>
      <xdr:row>37</xdr:row>
      <xdr:rowOff>239945</xdr:rowOff>
    </xdr:to>
    <xdr:cxnSp macro="">
      <xdr:nvCxnSpPr>
        <xdr:cNvPr id="112" name="直線コネクタ 111"/>
        <xdr:cNvCxnSpPr/>
      </xdr:nvCxnSpPr>
      <xdr:spPr bwMode="auto">
        <a:xfrm>
          <a:off x="5003800" y="7350929"/>
          <a:ext cx="647700" cy="13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281633</xdr:rowOff>
    </xdr:from>
    <xdr:ext cx="762000" cy="259045"/>
    <xdr:sp macro="" textlink="">
      <xdr:nvSpPr>
        <xdr:cNvPr id="113" name="人口1人当たり決算額の推移平均値テキスト445"/>
        <xdr:cNvSpPr txBox="1"/>
      </xdr:nvSpPr>
      <xdr:spPr>
        <a:xfrm>
          <a:off x="5740400" y="6891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93656</xdr:rowOff>
    </xdr:from>
    <xdr:to>
      <xdr:col>29</xdr:col>
      <xdr:colOff>177800</xdr:colOff>
      <xdr:row>37</xdr:row>
      <xdr:rowOff>23806</xdr:rowOff>
    </xdr:to>
    <xdr:sp macro="" textlink="">
      <xdr:nvSpPr>
        <xdr:cNvPr id="114" name="フローチャート: 判断 113"/>
        <xdr:cNvSpPr/>
      </xdr:nvSpPr>
      <xdr:spPr bwMode="auto">
        <a:xfrm>
          <a:off x="56007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224302</xdr:rowOff>
    </xdr:from>
    <xdr:to>
      <xdr:col>26</xdr:col>
      <xdr:colOff>50800</xdr:colOff>
      <xdr:row>37</xdr:row>
      <xdr:rowOff>226229</xdr:rowOff>
    </xdr:to>
    <xdr:cxnSp macro="">
      <xdr:nvCxnSpPr>
        <xdr:cNvPr id="115" name="直線コネクタ 114"/>
        <xdr:cNvCxnSpPr/>
      </xdr:nvCxnSpPr>
      <xdr:spPr bwMode="auto">
        <a:xfrm>
          <a:off x="4305300" y="7349002"/>
          <a:ext cx="698500" cy="1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108122</xdr:rowOff>
    </xdr:from>
    <xdr:to>
      <xdr:col>26</xdr:col>
      <xdr:colOff>101600</xdr:colOff>
      <xdr:row>37</xdr:row>
      <xdr:rowOff>38272</xdr:rowOff>
    </xdr:to>
    <xdr:sp macro="" textlink="">
      <xdr:nvSpPr>
        <xdr:cNvPr id="116" name="フローチャート: 判断 115"/>
        <xdr:cNvSpPr/>
      </xdr:nvSpPr>
      <xdr:spPr bwMode="auto">
        <a:xfrm>
          <a:off x="49530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219899</xdr:rowOff>
    </xdr:from>
    <xdr:ext cx="736600" cy="259045"/>
    <xdr:sp macro="" textlink="">
      <xdr:nvSpPr>
        <xdr:cNvPr id="117" name="テキスト ボックス 116"/>
        <xdr:cNvSpPr txBox="1"/>
      </xdr:nvSpPr>
      <xdr:spPr>
        <a:xfrm>
          <a:off x="4622800" y="683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224302</xdr:rowOff>
    </xdr:from>
    <xdr:to>
      <xdr:col>22</xdr:col>
      <xdr:colOff>114300</xdr:colOff>
      <xdr:row>37</xdr:row>
      <xdr:rowOff>235210</xdr:rowOff>
    </xdr:to>
    <xdr:cxnSp macro="">
      <xdr:nvCxnSpPr>
        <xdr:cNvPr id="118" name="直線コネクタ 117"/>
        <xdr:cNvCxnSpPr/>
      </xdr:nvCxnSpPr>
      <xdr:spPr bwMode="auto">
        <a:xfrm flipV="1">
          <a:off x="3606800" y="7349002"/>
          <a:ext cx="698500" cy="10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107469</xdr:rowOff>
    </xdr:from>
    <xdr:to>
      <xdr:col>22</xdr:col>
      <xdr:colOff>165100</xdr:colOff>
      <xdr:row>37</xdr:row>
      <xdr:rowOff>37619</xdr:rowOff>
    </xdr:to>
    <xdr:sp macro="" textlink="">
      <xdr:nvSpPr>
        <xdr:cNvPr id="119" name="フローチャート: 判断 118"/>
        <xdr:cNvSpPr/>
      </xdr:nvSpPr>
      <xdr:spPr bwMode="auto">
        <a:xfrm>
          <a:off x="42545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219246</xdr:rowOff>
    </xdr:from>
    <xdr:ext cx="762000" cy="259045"/>
    <xdr:sp macro="" textlink="">
      <xdr:nvSpPr>
        <xdr:cNvPr id="120" name="テキスト ボックス 119"/>
        <xdr:cNvSpPr txBox="1"/>
      </xdr:nvSpPr>
      <xdr:spPr>
        <a:xfrm>
          <a:off x="3924300" y="682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235210</xdr:rowOff>
    </xdr:from>
    <xdr:to>
      <xdr:col>18</xdr:col>
      <xdr:colOff>177800</xdr:colOff>
      <xdr:row>38</xdr:row>
      <xdr:rowOff>26236</xdr:rowOff>
    </xdr:to>
    <xdr:cxnSp macro="">
      <xdr:nvCxnSpPr>
        <xdr:cNvPr id="121" name="直線コネクタ 120"/>
        <xdr:cNvCxnSpPr/>
      </xdr:nvCxnSpPr>
      <xdr:spPr bwMode="auto">
        <a:xfrm flipV="1">
          <a:off x="2908300" y="7359910"/>
          <a:ext cx="698500" cy="133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132893</xdr:rowOff>
    </xdr:from>
    <xdr:to>
      <xdr:col>19</xdr:col>
      <xdr:colOff>38100</xdr:colOff>
      <xdr:row>37</xdr:row>
      <xdr:rowOff>63043</xdr:rowOff>
    </xdr:to>
    <xdr:sp macro="" textlink="">
      <xdr:nvSpPr>
        <xdr:cNvPr id="122" name="フローチャート: 判断 121"/>
        <xdr:cNvSpPr/>
      </xdr:nvSpPr>
      <xdr:spPr bwMode="auto">
        <a:xfrm>
          <a:off x="35560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244670</xdr:rowOff>
    </xdr:from>
    <xdr:ext cx="762000" cy="259045"/>
    <xdr:sp macro="" textlink="">
      <xdr:nvSpPr>
        <xdr:cNvPr id="123" name="テキスト ボックス 122"/>
        <xdr:cNvSpPr txBox="1"/>
      </xdr:nvSpPr>
      <xdr:spPr>
        <a:xfrm>
          <a:off x="3225800" y="68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169452</xdr:rowOff>
    </xdr:from>
    <xdr:to>
      <xdr:col>15</xdr:col>
      <xdr:colOff>101600</xdr:colOff>
      <xdr:row>37</xdr:row>
      <xdr:rowOff>99602</xdr:rowOff>
    </xdr:to>
    <xdr:sp macro="" textlink="">
      <xdr:nvSpPr>
        <xdr:cNvPr id="124" name="フローチャート: 判断 123"/>
        <xdr:cNvSpPr/>
      </xdr:nvSpPr>
      <xdr:spPr bwMode="auto">
        <a:xfrm>
          <a:off x="2857500" y="7122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281229</xdr:rowOff>
    </xdr:from>
    <xdr:ext cx="762000" cy="259045"/>
    <xdr:sp macro="" textlink="">
      <xdr:nvSpPr>
        <xdr:cNvPr id="125" name="テキスト ボックス 124"/>
        <xdr:cNvSpPr txBox="1"/>
      </xdr:nvSpPr>
      <xdr:spPr>
        <a:xfrm>
          <a:off x="2527300" y="689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189145</xdr:rowOff>
    </xdr:from>
    <xdr:to>
      <xdr:col>29</xdr:col>
      <xdr:colOff>177800</xdr:colOff>
      <xdr:row>37</xdr:row>
      <xdr:rowOff>290745</xdr:rowOff>
    </xdr:to>
    <xdr:sp macro="" textlink="">
      <xdr:nvSpPr>
        <xdr:cNvPr id="131" name="楕円 130"/>
        <xdr:cNvSpPr/>
      </xdr:nvSpPr>
      <xdr:spPr bwMode="auto">
        <a:xfrm>
          <a:off x="5600700" y="7313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161222</xdr:rowOff>
    </xdr:from>
    <xdr:ext cx="762000" cy="259045"/>
    <xdr:sp macro="" textlink="">
      <xdr:nvSpPr>
        <xdr:cNvPr id="132" name="人口1人当たり決算額の推移該当値テキスト445"/>
        <xdr:cNvSpPr txBox="1"/>
      </xdr:nvSpPr>
      <xdr:spPr>
        <a:xfrm>
          <a:off x="5740400" y="728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175429</xdr:rowOff>
    </xdr:from>
    <xdr:to>
      <xdr:col>26</xdr:col>
      <xdr:colOff>101600</xdr:colOff>
      <xdr:row>37</xdr:row>
      <xdr:rowOff>277029</xdr:rowOff>
    </xdr:to>
    <xdr:sp macro="" textlink="">
      <xdr:nvSpPr>
        <xdr:cNvPr id="133" name="楕円 132"/>
        <xdr:cNvSpPr/>
      </xdr:nvSpPr>
      <xdr:spPr bwMode="auto">
        <a:xfrm>
          <a:off x="4953000" y="7300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261806</xdr:rowOff>
    </xdr:from>
    <xdr:ext cx="736600" cy="259045"/>
    <xdr:sp macro="" textlink="">
      <xdr:nvSpPr>
        <xdr:cNvPr id="134" name="テキスト ボックス 133"/>
        <xdr:cNvSpPr txBox="1"/>
      </xdr:nvSpPr>
      <xdr:spPr>
        <a:xfrm>
          <a:off x="4622800" y="7386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173502</xdr:rowOff>
    </xdr:from>
    <xdr:to>
      <xdr:col>22</xdr:col>
      <xdr:colOff>165100</xdr:colOff>
      <xdr:row>37</xdr:row>
      <xdr:rowOff>275102</xdr:rowOff>
    </xdr:to>
    <xdr:sp macro="" textlink="">
      <xdr:nvSpPr>
        <xdr:cNvPr id="135" name="楕円 134"/>
        <xdr:cNvSpPr/>
      </xdr:nvSpPr>
      <xdr:spPr bwMode="auto">
        <a:xfrm>
          <a:off x="4254500" y="7298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259879</xdr:rowOff>
    </xdr:from>
    <xdr:ext cx="762000" cy="259045"/>
    <xdr:sp macro="" textlink="">
      <xdr:nvSpPr>
        <xdr:cNvPr id="136" name="テキスト ボックス 135"/>
        <xdr:cNvSpPr txBox="1"/>
      </xdr:nvSpPr>
      <xdr:spPr>
        <a:xfrm>
          <a:off x="3924300" y="7384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184410</xdr:rowOff>
    </xdr:from>
    <xdr:to>
      <xdr:col>19</xdr:col>
      <xdr:colOff>38100</xdr:colOff>
      <xdr:row>37</xdr:row>
      <xdr:rowOff>286010</xdr:rowOff>
    </xdr:to>
    <xdr:sp macro="" textlink="">
      <xdr:nvSpPr>
        <xdr:cNvPr id="137" name="楕円 136"/>
        <xdr:cNvSpPr/>
      </xdr:nvSpPr>
      <xdr:spPr bwMode="auto">
        <a:xfrm>
          <a:off x="3556000" y="7309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270787</xdr:rowOff>
    </xdr:from>
    <xdr:ext cx="762000" cy="259045"/>
    <xdr:sp macro="" textlink="">
      <xdr:nvSpPr>
        <xdr:cNvPr id="138" name="テキスト ボックス 137"/>
        <xdr:cNvSpPr txBox="1"/>
      </xdr:nvSpPr>
      <xdr:spPr>
        <a:xfrm>
          <a:off x="3225800" y="7395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318336</xdr:rowOff>
    </xdr:from>
    <xdr:to>
      <xdr:col>15</xdr:col>
      <xdr:colOff>101600</xdr:colOff>
      <xdr:row>38</xdr:row>
      <xdr:rowOff>77036</xdr:rowOff>
    </xdr:to>
    <xdr:sp macro="" textlink="">
      <xdr:nvSpPr>
        <xdr:cNvPr id="139" name="楕円 138"/>
        <xdr:cNvSpPr/>
      </xdr:nvSpPr>
      <xdr:spPr bwMode="auto">
        <a:xfrm>
          <a:off x="2857500" y="7443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61813</xdr:rowOff>
    </xdr:from>
    <xdr:ext cx="762000" cy="259045"/>
    <xdr:sp macro="" textlink="">
      <xdr:nvSpPr>
        <xdr:cNvPr id="140" name="テキスト ボックス 139"/>
        <xdr:cNvSpPr txBox="1"/>
      </xdr:nvSpPr>
      <xdr:spPr>
        <a:xfrm>
          <a:off x="2527300" y="752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奈良県安堵町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7,407
7,189
4.31
3,313,581
3,209,527
50,129
2,206,181
3,110,749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114173</xdr:rowOff>
    </xdr:from>
    <xdr:to>
      <xdr:col>24</xdr:col>
      <xdr:colOff>62865</xdr:colOff>
      <xdr:row>38</xdr:row>
      <xdr:rowOff>132396</xdr:rowOff>
    </xdr:to>
    <xdr:cxnSp macro="">
      <xdr:nvCxnSpPr>
        <xdr:cNvPr id="58" name="直線コネクタ 57"/>
        <xdr:cNvCxnSpPr/>
      </xdr:nvCxnSpPr>
      <xdr:spPr>
        <a:xfrm flipV="1">
          <a:off x="4633595" y="5086223"/>
          <a:ext cx="1270" cy="156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136223</xdr:rowOff>
    </xdr:from>
    <xdr:ext cx="534377" cy="259045"/>
    <xdr:sp macro="" textlink="">
      <xdr:nvSpPr>
        <xdr:cNvPr id="59" name="人件費最小値テキスト"/>
        <xdr:cNvSpPr txBox="1"/>
      </xdr:nvSpPr>
      <xdr:spPr>
        <a:xfrm>
          <a:off x="4686300" y="665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132396</xdr:rowOff>
    </xdr:from>
    <xdr:to>
      <xdr:col>24</xdr:col>
      <xdr:colOff>152400</xdr:colOff>
      <xdr:row>38</xdr:row>
      <xdr:rowOff>132396</xdr:rowOff>
    </xdr:to>
    <xdr:cxnSp macro="">
      <xdr:nvCxnSpPr>
        <xdr:cNvPr id="60" name="直線コネクタ 59"/>
        <xdr:cNvCxnSpPr/>
      </xdr:nvCxnSpPr>
      <xdr:spPr>
        <a:xfrm>
          <a:off x="4546600" y="66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60850</xdr:rowOff>
    </xdr:from>
    <xdr:ext cx="599010" cy="259045"/>
    <xdr:sp macro="" textlink="">
      <xdr:nvSpPr>
        <xdr:cNvPr id="61" name="人件費最大値テキスト"/>
        <xdr:cNvSpPr txBox="1"/>
      </xdr:nvSpPr>
      <xdr:spPr>
        <a:xfrm>
          <a:off x="4686300" y="486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114173</xdr:rowOff>
    </xdr:from>
    <xdr:to>
      <xdr:col>24</xdr:col>
      <xdr:colOff>152400</xdr:colOff>
      <xdr:row>29</xdr:row>
      <xdr:rowOff>114173</xdr:rowOff>
    </xdr:to>
    <xdr:cxnSp macro="">
      <xdr:nvCxnSpPr>
        <xdr:cNvPr id="62" name="直線コネクタ 61"/>
        <xdr:cNvCxnSpPr/>
      </xdr:nvCxnSpPr>
      <xdr:spPr>
        <a:xfrm>
          <a:off x="4546600" y="508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88123</xdr:rowOff>
    </xdr:from>
    <xdr:to>
      <xdr:col>24</xdr:col>
      <xdr:colOff>63500</xdr:colOff>
      <xdr:row>35</xdr:row>
      <xdr:rowOff>96778</xdr:rowOff>
    </xdr:to>
    <xdr:cxnSp macro="">
      <xdr:nvCxnSpPr>
        <xdr:cNvPr id="63" name="直線コネクタ 62"/>
        <xdr:cNvCxnSpPr/>
      </xdr:nvCxnSpPr>
      <xdr:spPr>
        <a:xfrm flipV="1">
          <a:off x="3797300" y="6088873"/>
          <a:ext cx="838200" cy="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55244</xdr:rowOff>
    </xdr:from>
    <xdr:ext cx="599010" cy="259045"/>
    <xdr:sp macro="" textlink="">
      <xdr:nvSpPr>
        <xdr:cNvPr id="64" name="人件費平均値テキスト"/>
        <xdr:cNvSpPr txBox="1"/>
      </xdr:nvSpPr>
      <xdr:spPr>
        <a:xfrm>
          <a:off x="4686300" y="60559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76817</xdr:rowOff>
    </xdr:from>
    <xdr:to>
      <xdr:col>24</xdr:col>
      <xdr:colOff>114300</xdr:colOff>
      <xdr:row>36</xdr:row>
      <xdr:rowOff>6967</xdr:rowOff>
    </xdr:to>
    <xdr:sp macro="" textlink="">
      <xdr:nvSpPr>
        <xdr:cNvPr id="65" name="フローチャート: 判断 64"/>
        <xdr:cNvSpPr/>
      </xdr:nvSpPr>
      <xdr:spPr>
        <a:xfrm>
          <a:off x="4584700" y="60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96778</xdr:rowOff>
    </xdr:from>
    <xdr:to>
      <xdr:col>19</xdr:col>
      <xdr:colOff>177800</xdr:colOff>
      <xdr:row>36</xdr:row>
      <xdr:rowOff>29950</xdr:rowOff>
    </xdr:to>
    <xdr:cxnSp macro="">
      <xdr:nvCxnSpPr>
        <xdr:cNvPr id="66" name="直線コネクタ 65"/>
        <xdr:cNvCxnSpPr/>
      </xdr:nvCxnSpPr>
      <xdr:spPr>
        <a:xfrm flipV="1">
          <a:off x="2908300" y="6097528"/>
          <a:ext cx="889000" cy="10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115200</xdr:rowOff>
    </xdr:from>
    <xdr:to>
      <xdr:col>20</xdr:col>
      <xdr:colOff>38100</xdr:colOff>
      <xdr:row>36</xdr:row>
      <xdr:rowOff>45350</xdr:rowOff>
    </xdr:to>
    <xdr:sp macro="" textlink="">
      <xdr:nvSpPr>
        <xdr:cNvPr id="67" name="フローチャート: 判断 66"/>
        <xdr:cNvSpPr/>
      </xdr:nvSpPr>
      <xdr:spPr>
        <a:xfrm>
          <a:off x="3746500" y="61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36477</xdr:rowOff>
    </xdr:from>
    <xdr:ext cx="599010" cy="259045"/>
    <xdr:sp macro="" textlink="">
      <xdr:nvSpPr>
        <xdr:cNvPr id="68" name="テキスト ボックス 67"/>
        <xdr:cNvSpPr txBox="1"/>
      </xdr:nvSpPr>
      <xdr:spPr>
        <a:xfrm>
          <a:off x="3497795" y="6208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29950</xdr:rowOff>
    </xdr:from>
    <xdr:to>
      <xdr:col>15</xdr:col>
      <xdr:colOff>50800</xdr:colOff>
      <xdr:row>36</xdr:row>
      <xdr:rowOff>50622</xdr:rowOff>
    </xdr:to>
    <xdr:cxnSp macro="">
      <xdr:nvCxnSpPr>
        <xdr:cNvPr id="69" name="直線コネクタ 68"/>
        <xdr:cNvCxnSpPr/>
      </xdr:nvCxnSpPr>
      <xdr:spPr>
        <a:xfrm flipV="1">
          <a:off x="2019300" y="6202150"/>
          <a:ext cx="889000" cy="2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109136</xdr:rowOff>
    </xdr:from>
    <xdr:to>
      <xdr:col>15</xdr:col>
      <xdr:colOff>101600</xdr:colOff>
      <xdr:row>36</xdr:row>
      <xdr:rowOff>39286</xdr:rowOff>
    </xdr:to>
    <xdr:sp macro="" textlink="">
      <xdr:nvSpPr>
        <xdr:cNvPr id="70" name="フローチャート: 判断 69"/>
        <xdr:cNvSpPr/>
      </xdr:nvSpPr>
      <xdr:spPr>
        <a:xfrm>
          <a:off x="28575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55813</xdr:rowOff>
    </xdr:from>
    <xdr:ext cx="599010" cy="259045"/>
    <xdr:sp macro="" textlink="">
      <xdr:nvSpPr>
        <xdr:cNvPr id="71" name="テキスト ボックス 70"/>
        <xdr:cNvSpPr txBox="1"/>
      </xdr:nvSpPr>
      <xdr:spPr>
        <a:xfrm>
          <a:off x="2608795" y="588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50622</xdr:rowOff>
    </xdr:from>
    <xdr:to>
      <xdr:col>10</xdr:col>
      <xdr:colOff>114300</xdr:colOff>
      <xdr:row>36</xdr:row>
      <xdr:rowOff>85761</xdr:rowOff>
    </xdr:to>
    <xdr:cxnSp macro="">
      <xdr:nvCxnSpPr>
        <xdr:cNvPr id="72" name="直線コネクタ 71"/>
        <xdr:cNvCxnSpPr/>
      </xdr:nvCxnSpPr>
      <xdr:spPr>
        <a:xfrm flipV="1">
          <a:off x="1130300" y="6222822"/>
          <a:ext cx="889000" cy="3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125628</xdr:rowOff>
    </xdr:from>
    <xdr:to>
      <xdr:col>10</xdr:col>
      <xdr:colOff>165100</xdr:colOff>
      <xdr:row>36</xdr:row>
      <xdr:rowOff>55778</xdr:rowOff>
    </xdr:to>
    <xdr:sp macro="" textlink="">
      <xdr:nvSpPr>
        <xdr:cNvPr id="73" name="フローチャート: 判断 72"/>
        <xdr:cNvSpPr/>
      </xdr:nvSpPr>
      <xdr:spPr>
        <a:xfrm>
          <a:off x="1968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72305</xdr:rowOff>
    </xdr:from>
    <xdr:ext cx="599010" cy="259045"/>
    <xdr:sp macro="" textlink="">
      <xdr:nvSpPr>
        <xdr:cNvPr id="74" name="テキスト ボックス 73"/>
        <xdr:cNvSpPr txBox="1"/>
      </xdr:nvSpPr>
      <xdr:spPr>
        <a:xfrm>
          <a:off x="1719795" y="590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144461</xdr:rowOff>
    </xdr:from>
    <xdr:to>
      <xdr:col>6</xdr:col>
      <xdr:colOff>38100</xdr:colOff>
      <xdr:row>36</xdr:row>
      <xdr:rowOff>74611</xdr:rowOff>
    </xdr:to>
    <xdr:sp macro="" textlink="">
      <xdr:nvSpPr>
        <xdr:cNvPr id="75" name="フローチャート: 判断 74"/>
        <xdr:cNvSpPr/>
      </xdr:nvSpPr>
      <xdr:spPr>
        <a:xfrm>
          <a:off x="1079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91138</xdr:rowOff>
    </xdr:from>
    <xdr:ext cx="599010" cy="259045"/>
    <xdr:sp macro="" textlink="">
      <xdr:nvSpPr>
        <xdr:cNvPr id="76" name="テキスト ボックス 75"/>
        <xdr:cNvSpPr txBox="1"/>
      </xdr:nvSpPr>
      <xdr:spPr>
        <a:xfrm>
          <a:off x="830795" y="59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37323</xdr:rowOff>
    </xdr:from>
    <xdr:to>
      <xdr:col>24</xdr:col>
      <xdr:colOff>114300</xdr:colOff>
      <xdr:row>35</xdr:row>
      <xdr:rowOff>138923</xdr:rowOff>
    </xdr:to>
    <xdr:sp macro="" textlink="">
      <xdr:nvSpPr>
        <xdr:cNvPr id="82" name="楕円 81"/>
        <xdr:cNvSpPr/>
      </xdr:nvSpPr>
      <xdr:spPr>
        <a:xfrm>
          <a:off x="4584700" y="603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60200</xdr:rowOff>
    </xdr:from>
    <xdr:ext cx="599010" cy="259045"/>
    <xdr:sp macro="" textlink="">
      <xdr:nvSpPr>
        <xdr:cNvPr id="83" name="人件費該当値テキスト"/>
        <xdr:cNvSpPr txBox="1"/>
      </xdr:nvSpPr>
      <xdr:spPr>
        <a:xfrm>
          <a:off x="4686300" y="5889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45978</xdr:rowOff>
    </xdr:from>
    <xdr:to>
      <xdr:col>20</xdr:col>
      <xdr:colOff>38100</xdr:colOff>
      <xdr:row>35</xdr:row>
      <xdr:rowOff>147578</xdr:rowOff>
    </xdr:to>
    <xdr:sp macro="" textlink="">
      <xdr:nvSpPr>
        <xdr:cNvPr id="84" name="楕円 83"/>
        <xdr:cNvSpPr/>
      </xdr:nvSpPr>
      <xdr:spPr>
        <a:xfrm>
          <a:off x="3746500" y="604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164105</xdr:rowOff>
    </xdr:from>
    <xdr:ext cx="599010" cy="259045"/>
    <xdr:sp macro="" textlink="">
      <xdr:nvSpPr>
        <xdr:cNvPr id="85" name="テキスト ボックス 84"/>
        <xdr:cNvSpPr txBox="1"/>
      </xdr:nvSpPr>
      <xdr:spPr>
        <a:xfrm>
          <a:off x="3497795" y="582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150600</xdr:rowOff>
    </xdr:from>
    <xdr:to>
      <xdr:col>15</xdr:col>
      <xdr:colOff>101600</xdr:colOff>
      <xdr:row>36</xdr:row>
      <xdr:rowOff>80750</xdr:rowOff>
    </xdr:to>
    <xdr:sp macro="" textlink="">
      <xdr:nvSpPr>
        <xdr:cNvPr id="86" name="楕円 85"/>
        <xdr:cNvSpPr/>
      </xdr:nvSpPr>
      <xdr:spPr>
        <a:xfrm>
          <a:off x="2857500" y="615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71877</xdr:rowOff>
    </xdr:from>
    <xdr:ext cx="599010" cy="259045"/>
    <xdr:sp macro="" textlink="">
      <xdr:nvSpPr>
        <xdr:cNvPr id="87" name="テキスト ボックス 86"/>
        <xdr:cNvSpPr txBox="1"/>
      </xdr:nvSpPr>
      <xdr:spPr>
        <a:xfrm>
          <a:off x="2608795" y="6244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171272</xdr:rowOff>
    </xdr:from>
    <xdr:to>
      <xdr:col>10</xdr:col>
      <xdr:colOff>165100</xdr:colOff>
      <xdr:row>36</xdr:row>
      <xdr:rowOff>101422</xdr:rowOff>
    </xdr:to>
    <xdr:sp macro="" textlink="">
      <xdr:nvSpPr>
        <xdr:cNvPr id="88" name="楕円 87"/>
        <xdr:cNvSpPr/>
      </xdr:nvSpPr>
      <xdr:spPr>
        <a:xfrm>
          <a:off x="1968500" y="617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92549</xdr:rowOff>
    </xdr:from>
    <xdr:ext cx="599010" cy="259045"/>
    <xdr:sp macro="" textlink="">
      <xdr:nvSpPr>
        <xdr:cNvPr id="89" name="テキスト ボックス 88"/>
        <xdr:cNvSpPr txBox="1"/>
      </xdr:nvSpPr>
      <xdr:spPr>
        <a:xfrm>
          <a:off x="1719795" y="6264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34961</xdr:rowOff>
    </xdr:from>
    <xdr:to>
      <xdr:col>6</xdr:col>
      <xdr:colOff>38100</xdr:colOff>
      <xdr:row>36</xdr:row>
      <xdr:rowOff>136561</xdr:rowOff>
    </xdr:to>
    <xdr:sp macro="" textlink="">
      <xdr:nvSpPr>
        <xdr:cNvPr id="90" name="楕円 89"/>
        <xdr:cNvSpPr/>
      </xdr:nvSpPr>
      <xdr:spPr>
        <a:xfrm>
          <a:off x="1079500" y="62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127688</xdr:rowOff>
    </xdr:from>
    <xdr:ext cx="599010" cy="259045"/>
    <xdr:sp macro="" textlink="">
      <xdr:nvSpPr>
        <xdr:cNvPr id="91" name="テキスト ボックス 90"/>
        <xdr:cNvSpPr txBox="1"/>
      </xdr:nvSpPr>
      <xdr:spPr>
        <a:xfrm>
          <a:off x="830795" y="6299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2714</xdr:rowOff>
    </xdr:from>
    <xdr:to>
      <xdr:col>24</xdr:col>
      <xdr:colOff>62865</xdr:colOff>
      <xdr:row>57</xdr:row>
      <xdr:rowOff>37529</xdr:rowOff>
    </xdr:to>
    <xdr:cxnSp macro="">
      <xdr:nvCxnSpPr>
        <xdr:cNvPr id="113" name="直線コネクタ 112"/>
        <xdr:cNvCxnSpPr/>
      </xdr:nvCxnSpPr>
      <xdr:spPr>
        <a:xfrm flipV="1">
          <a:off x="4633595" y="8575214"/>
          <a:ext cx="1270" cy="123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41356</xdr:rowOff>
    </xdr:from>
    <xdr:ext cx="534377" cy="259045"/>
    <xdr:sp macro="" textlink="">
      <xdr:nvSpPr>
        <xdr:cNvPr id="114" name="物件費最小値テキスト"/>
        <xdr:cNvSpPr txBox="1"/>
      </xdr:nvSpPr>
      <xdr:spPr>
        <a:xfrm>
          <a:off x="4686300" y="981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37529</xdr:rowOff>
    </xdr:from>
    <xdr:to>
      <xdr:col>24</xdr:col>
      <xdr:colOff>152400</xdr:colOff>
      <xdr:row>57</xdr:row>
      <xdr:rowOff>37529</xdr:rowOff>
    </xdr:to>
    <xdr:cxnSp macro="">
      <xdr:nvCxnSpPr>
        <xdr:cNvPr id="115" name="直線コネクタ 114"/>
        <xdr:cNvCxnSpPr/>
      </xdr:nvCxnSpPr>
      <xdr:spPr>
        <a:xfrm>
          <a:off x="4546600" y="981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120841</xdr:rowOff>
    </xdr:from>
    <xdr:ext cx="599010" cy="259045"/>
    <xdr:sp macro="" textlink="">
      <xdr:nvSpPr>
        <xdr:cNvPr id="116" name="物件費最大値テキスト"/>
        <xdr:cNvSpPr txBox="1"/>
      </xdr:nvSpPr>
      <xdr:spPr>
        <a:xfrm>
          <a:off x="4686300" y="835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2714</xdr:rowOff>
    </xdr:from>
    <xdr:to>
      <xdr:col>24</xdr:col>
      <xdr:colOff>152400</xdr:colOff>
      <xdr:row>50</xdr:row>
      <xdr:rowOff>2714</xdr:rowOff>
    </xdr:to>
    <xdr:cxnSp macro="">
      <xdr:nvCxnSpPr>
        <xdr:cNvPr id="117" name="直線コネクタ 116"/>
        <xdr:cNvCxnSpPr/>
      </xdr:nvCxnSpPr>
      <xdr:spPr>
        <a:xfrm>
          <a:off x="4546600" y="857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97757</xdr:rowOff>
    </xdr:from>
    <xdr:to>
      <xdr:col>24</xdr:col>
      <xdr:colOff>63500</xdr:colOff>
      <xdr:row>56</xdr:row>
      <xdr:rowOff>99160</xdr:rowOff>
    </xdr:to>
    <xdr:cxnSp macro="">
      <xdr:nvCxnSpPr>
        <xdr:cNvPr id="118" name="直線コネクタ 117"/>
        <xdr:cNvCxnSpPr/>
      </xdr:nvCxnSpPr>
      <xdr:spPr>
        <a:xfrm>
          <a:off x="3797300" y="9698957"/>
          <a:ext cx="838200" cy="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45602</xdr:rowOff>
    </xdr:from>
    <xdr:ext cx="599010" cy="259045"/>
    <xdr:sp macro="" textlink="">
      <xdr:nvSpPr>
        <xdr:cNvPr id="119" name="物件費平均値テキスト"/>
        <xdr:cNvSpPr txBox="1"/>
      </xdr:nvSpPr>
      <xdr:spPr>
        <a:xfrm>
          <a:off x="4686300" y="9303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22725</xdr:rowOff>
    </xdr:from>
    <xdr:to>
      <xdr:col>24</xdr:col>
      <xdr:colOff>114300</xdr:colOff>
      <xdr:row>55</xdr:row>
      <xdr:rowOff>124325</xdr:rowOff>
    </xdr:to>
    <xdr:sp macro="" textlink="">
      <xdr:nvSpPr>
        <xdr:cNvPr id="120" name="フローチャート: 判断 119"/>
        <xdr:cNvSpPr/>
      </xdr:nvSpPr>
      <xdr:spPr>
        <a:xfrm>
          <a:off x="4584700" y="9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89005</xdr:rowOff>
    </xdr:from>
    <xdr:to>
      <xdr:col>19</xdr:col>
      <xdr:colOff>177800</xdr:colOff>
      <xdr:row>56</xdr:row>
      <xdr:rowOff>97757</xdr:rowOff>
    </xdr:to>
    <xdr:cxnSp macro="">
      <xdr:nvCxnSpPr>
        <xdr:cNvPr id="121" name="直線コネクタ 120"/>
        <xdr:cNvCxnSpPr/>
      </xdr:nvCxnSpPr>
      <xdr:spPr>
        <a:xfrm>
          <a:off x="2908300" y="9690205"/>
          <a:ext cx="889000" cy="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47276</xdr:rowOff>
    </xdr:from>
    <xdr:to>
      <xdr:col>20</xdr:col>
      <xdr:colOff>38100</xdr:colOff>
      <xdr:row>55</xdr:row>
      <xdr:rowOff>148876</xdr:rowOff>
    </xdr:to>
    <xdr:sp macro="" textlink="">
      <xdr:nvSpPr>
        <xdr:cNvPr id="122" name="フローチャート: 判断 121"/>
        <xdr:cNvSpPr/>
      </xdr:nvSpPr>
      <xdr:spPr>
        <a:xfrm>
          <a:off x="37465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165403</xdr:rowOff>
    </xdr:from>
    <xdr:ext cx="599010" cy="259045"/>
    <xdr:sp macro="" textlink="">
      <xdr:nvSpPr>
        <xdr:cNvPr id="123" name="テキスト ボックス 122"/>
        <xdr:cNvSpPr txBox="1"/>
      </xdr:nvSpPr>
      <xdr:spPr>
        <a:xfrm>
          <a:off x="3497795" y="925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89005</xdr:rowOff>
    </xdr:from>
    <xdr:to>
      <xdr:col>15</xdr:col>
      <xdr:colOff>50800</xdr:colOff>
      <xdr:row>56</xdr:row>
      <xdr:rowOff>104230</xdr:rowOff>
    </xdr:to>
    <xdr:cxnSp macro="">
      <xdr:nvCxnSpPr>
        <xdr:cNvPr id="124" name="直線コネクタ 123"/>
        <xdr:cNvCxnSpPr/>
      </xdr:nvCxnSpPr>
      <xdr:spPr>
        <a:xfrm flipV="1">
          <a:off x="2019300" y="9690205"/>
          <a:ext cx="889000" cy="1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43226</xdr:rowOff>
    </xdr:from>
    <xdr:to>
      <xdr:col>15</xdr:col>
      <xdr:colOff>101600</xdr:colOff>
      <xdr:row>55</xdr:row>
      <xdr:rowOff>144826</xdr:rowOff>
    </xdr:to>
    <xdr:sp macro="" textlink="">
      <xdr:nvSpPr>
        <xdr:cNvPr id="125" name="フローチャート: 判断 124"/>
        <xdr:cNvSpPr/>
      </xdr:nvSpPr>
      <xdr:spPr>
        <a:xfrm>
          <a:off x="2857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161353</xdr:rowOff>
    </xdr:from>
    <xdr:ext cx="599010" cy="259045"/>
    <xdr:sp macro="" textlink="">
      <xdr:nvSpPr>
        <xdr:cNvPr id="126" name="テキスト ボックス 125"/>
        <xdr:cNvSpPr txBox="1"/>
      </xdr:nvSpPr>
      <xdr:spPr>
        <a:xfrm>
          <a:off x="2608795" y="924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104230</xdr:rowOff>
    </xdr:from>
    <xdr:to>
      <xdr:col>10</xdr:col>
      <xdr:colOff>114300</xdr:colOff>
      <xdr:row>56</xdr:row>
      <xdr:rowOff>126281</xdr:rowOff>
    </xdr:to>
    <xdr:cxnSp macro="">
      <xdr:nvCxnSpPr>
        <xdr:cNvPr id="127" name="直線コネクタ 126"/>
        <xdr:cNvCxnSpPr/>
      </xdr:nvCxnSpPr>
      <xdr:spPr>
        <a:xfrm flipV="1">
          <a:off x="1130300" y="9705430"/>
          <a:ext cx="889000" cy="2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68514</xdr:rowOff>
    </xdr:from>
    <xdr:to>
      <xdr:col>10</xdr:col>
      <xdr:colOff>165100</xdr:colOff>
      <xdr:row>55</xdr:row>
      <xdr:rowOff>170114</xdr:rowOff>
    </xdr:to>
    <xdr:sp macro="" textlink="">
      <xdr:nvSpPr>
        <xdr:cNvPr id="128" name="フローチャート: 判断 127"/>
        <xdr:cNvSpPr/>
      </xdr:nvSpPr>
      <xdr:spPr>
        <a:xfrm>
          <a:off x="1968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15191</xdr:rowOff>
    </xdr:from>
    <xdr:ext cx="599010" cy="259045"/>
    <xdr:sp macro="" textlink="">
      <xdr:nvSpPr>
        <xdr:cNvPr id="129" name="テキスト ボックス 128"/>
        <xdr:cNvSpPr txBox="1"/>
      </xdr:nvSpPr>
      <xdr:spPr>
        <a:xfrm>
          <a:off x="1719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117571</xdr:rowOff>
    </xdr:from>
    <xdr:to>
      <xdr:col>6</xdr:col>
      <xdr:colOff>38100</xdr:colOff>
      <xdr:row>56</xdr:row>
      <xdr:rowOff>47721</xdr:rowOff>
    </xdr:to>
    <xdr:sp macro="" textlink="">
      <xdr:nvSpPr>
        <xdr:cNvPr id="130" name="フローチャート: 判断 129"/>
        <xdr:cNvSpPr/>
      </xdr:nvSpPr>
      <xdr:spPr>
        <a:xfrm>
          <a:off x="1079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64248</xdr:rowOff>
    </xdr:from>
    <xdr:ext cx="599010" cy="259045"/>
    <xdr:sp macro="" textlink="">
      <xdr:nvSpPr>
        <xdr:cNvPr id="131" name="テキスト ボックス 130"/>
        <xdr:cNvSpPr txBox="1"/>
      </xdr:nvSpPr>
      <xdr:spPr>
        <a:xfrm>
          <a:off x="830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48360</xdr:rowOff>
    </xdr:from>
    <xdr:to>
      <xdr:col>24</xdr:col>
      <xdr:colOff>114300</xdr:colOff>
      <xdr:row>56</xdr:row>
      <xdr:rowOff>149960</xdr:rowOff>
    </xdr:to>
    <xdr:sp macro="" textlink="">
      <xdr:nvSpPr>
        <xdr:cNvPr id="137" name="楕円 136"/>
        <xdr:cNvSpPr/>
      </xdr:nvSpPr>
      <xdr:spPr>
        <a:xfrm>
          <a:off x="4584700" y="96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134737</xdr:rowOff>
    </xdr:from>
    <xdr:ext cx="534377" cy="259045"/>
    <xdr:sp macro="" textlink="">
      <xdr:nvSpPr>
        <xdr:cNvPr id="138" name="物件費該当値テキスト"/>
        <xdr:cNvSpPr txBox="1"/>
      </xdr:nvSpPr>
      <xdr:spPr>
        <a:xfrm>
          <a:off x="4686300" y="956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46957</xdr:rowOff>
    </xdr:from>
    <xdr:to>
      <xdr:col>20</xdr:col>
      <xdr:colOff>38100</xdr:colOff>
      <xdr:row>56</xdr:row>
      <xdr:rowOff>148557</xdr:rowOff>
    </xdr:to>
    <xdr:sp macro="" textlink="">
      <xdr:nvSpPr>
        <xdr:cNvPr id="139" name="楕円 138"/>
        <xdr:cNvSpPr/>
      </xdr:nvSpPr>
      <xdr:spPr>
        <a:xfrm>
          <a:off x="3746500" y="96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139684</xdr:rowOff>
    </xdr:from>
    <xdr:ext cx="534377" cy="259045"/>
    <xdr:sp macro="" textlink="">
      <xdr:nvSpPr>
        <xdr:cNvPr id="140" name="テキスト ボックス 139"/>
        <xdr:cNvSpPr txBox="1"/>
      </xdr:nvSpPr>
      <xdr:spPr>
        <a:xfrm>
          <a:off x="3530111" y="974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38205</xdr:rowOff>
    </xdr:from>
    <xdr:to>
      <xdr:col>15</xdr:col>
      <xdr:colOff>101600</xdr:colOff>
      <xdr:row>56</xdr:row>
      <xdr:rowOff>139805</xdr:rowOff>
    </xdr:to>
    <xdr:sp macro="" textlink="">
      <xdr:nvSpPr>
        <xdr:cNvPr id="141" name="楕円 140"/>
        <xdr:cNvSpPr/>
      </xdr:nvSpPr>
      <xdr:spPr>
        <a:xfrm>
          <a:off x="2857500" y="963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130932</xdr:rowOff>
    </xdr:from>
    <xdr:ext cx="534377" cy="259045"/>
    <xdr:sp macro="" textlink="">
      <xdr:nvSpPr>
        <xdr:cNvPr id="142" name="テキスト ボックス 141"/>
        <xdr:cNvSpPr txBox="1"/>
      </xdr:nvSpPr>
      <xdr:spPr>
        <a:xfrm>
          <a:off x="2641111" y="973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53430</xdr:rowOff>
    </xdr:from>
    <xdr:to>
      <xdr:col>10</xdr:col>
      <xdr:colOff>165100</xdr:colOff>
      <xdr:row>56</xdr:row>
      <xdr:rowOff>155030</xdr:rowOff>
    </xdr:to>
    <xdr:sp macro="" textlink="">
      <xdr:nvSpPr>
        <xdr:cNvPr id="143" name="楕円 142"/>
        <xdr:cNvSpPr/>
      </xdr:nvSpPr>
      <xdr:spPr>
        <a:xfrm>
          <a:off x="1968500" y="965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146157</xdr:rowOff>
    </xdr:from>
    <xdr:ext cx="534377" cy="259045"/>
    <xdr:sp macro="" textlink="">
      <xdr:nvSpPr>
        <xdr:cNvPr id="144" name="テキスト ボックス 143"/>
        <xdr:cNvSpPr txBox="1"/>
      </xdr:nvSpPr>
      <xdr:spPr>
        <a:xfrm>
          <a:off x="1752111" y="974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75481</xdr:rowOff>
    </xdr:from>
    <xdr:to>
      <xdr:col>6</xdr:col>
      <xdr:colOff>38100</xdr:colOff>
      <xdr:row>57</xdr:row>
      <xdr:rowOff>5631</xdr:rowOff>
    </xdr:to>
    <xdr:sp macro="" textlink="">
      <xdr:nvSpPr>
        <xdr:cNvPr id="145" name="楕円 144"/>
        <xdr:cNvSpPr/>
      </xdr:nvSpPr>
      <xdr:spPr>
        <a:xfrm>
          <a:off x="1079500" y="967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168208</xdr:rowOff>
    </xdr:from>
    <xdr:ext cx="534377" cy="259045"/>
    <xdr:sp macro="" textlink="">
      <xdr:nvSpPr>
        <xdr:cNvPr id="146" name="テキスト ボックス 145"/>
        <xdr:cNvSpPr txBox="1"/>
      </xdr:nvSpPr>
      <xdr:spPr>
        <a:xfrm>
          <a:off x="863111" y="976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121107</xdr:rowOff>
    </xdr:from>
    <xdr:to>
      <xdr:col>24</xdr:col>
      <xdr:colOff>62865</xdr:colOff>
      <xdr:row>79</xdr:row>
      <xdr:rowOff>43154</xdr:rowOff>
    </xdr:to>
    <xdr:cxnSp macro="">
      <xdr:nvCxnSpPr>
        <xdr:cNvPr id="170" name="直線コネクタ 169"/>
        <xdr:cNvCxnSpPr/>
      </xdr:nvCxnSpPr>
      <xdr:spPr>
        <a:xfrm flipV="1">
          <a:off x="4633595" y="12122607"/>
          <a:ext cx="1270" cy="1465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46981</xdr:rowOff>
    </xdr:from>
    <xdr:ext cx="313932" cy="259045"/>
    <xdr:sp macro="" textlink="">
      <xdr:nvSpPr>
        <xdr:cNvPr id="171" name="維持補修費最小値テキスト"/>
        <xdr:cNvSpPr txBox="1"/>
      </xdr:nvSpPr>
      <xdr:spPr>
        <a:xfrm>
          <a:off x="4686300" y="135915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43154</xdr:rowOff>
    </xdr:from>
    <xdr:to>
      <xdr:col>24</xdr:col>
      <xdr:colOff>152400</xdr:colOff>
      <xdr:row>79</xdr:row>
      <xdr:rowOff>43154</xdr:rowOff>
    </xdr:to>
    <xdr:cxnSp macro="">
      <xdr:nvCxnSpPr>
        <xdr:cNvPr id="172" name="直線コネクタ 171"/>
        <xdr:cNvCxnSpPr/>
      </xdr:nvCxnSpPr>
      <xdr:spPr>
        <a:xfrm>
          <a:off x="4546600" y="1358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67784</xdr:rowOff>
    </xdr:from>
    <xdr:ext cx="534377" cy="259045"/>
    <xdr:sp macro="" textlink="">
      <xdr:nvSpPr>
        <xdr:cNvPr id="173" name="維持補修費最大値テキスト"/>
        <xdr:cNvSpPr txBox="1"/>
      </xdr:nvSpPr>
      <xdr:spPr>
        <a:xfrm>
          <a:off x="4686300" y="1189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121107</xdr:rowOff>
    </xdr:from>
    <xdr:to>
      <xdr:col>24</xdr:col>
      <xdr:colOff>152400</xdr:colOff>
      <xdr:row>70</xdr:row>
      <xdr:rowOff>121107</xdr:rowOff>
    </xdr:to>
    <xdr:cxnSp macro="">
      <xdr:nvCxnSpPr>
        <xdr:cNvPr id="174" name="直線コネクタ 173"/>
        <xdr:cNvCxnSpPr/>
      </xdr:nvCxnSpPr>
      <xdr:spPr>
        <a:xfrm>
          <a:off x="4546600" y="1212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140119</xdr:rowOff>
    </xdr:from>
    <xdr:to>
      <xdr:col>24</xdr:col>
      <xdr:colOff>63500</xdr:colOff>
      <xdr:row>77</xdr:row>
      <xdr:rowOff>166408</xdr:rowOff>
    </xdr:to>
    <xdr:cxnSp macro="">
      <xdr:nvCxnSpPr>
        <xdr:cNvPr id="175" name="直線コネクタ 174"/>
        <xdr:cNvCxnSpPr/>
      </xdr:nvCxnSpPr>
      <xdr:spPr>
        <a:xfrm>
          <a:off x="3797300" y="13170319"/>
          <a:ext cx="838200" cy="19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21975</xdr:rowOff>
    </xdr:from>
    <xdr:ext cx="469744" cy="259045"/>
    <xdr:sp macro="" textlink="">
      <xdr:nvSpPr>
        <xdr:cNvPr id="176" name="維持補修費平均値テキスト"/>
        <xdr:cNvSpPr txBox="1"/>
      </xdr:nvSpPr>
      <xdr:spPr>
        <a:xfrm>
          <a:off x="4686300" y="13052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170548</xdr:rowOff>
    </xdr:from>
    <xdr:to>
      <xdr:col>24</xdr:col>
      <xdr:colOff>114300</xdr:colOff>
      <xdr:row>77</xdr:row>
      <xdr:rowOff>100698</xdr:rowOff>
    </xdr:to>
    <xdr:sp macro="" textlink="">
      <xdr:nvSpPr>
        <xdr:cNvPr id="177" name="フローチャート: 判断 176"/>
        <xdr:cNvSpPr/>
      </xdr:nvSpPr>
      <xdr:spPr>
        <a:xfrm>
          <a:off x="4584700" y="132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140119</xdr:rowOff>
    </xdr:from>
    <xdr:to>
      <xdr:col>19</xdr:col>
      <xdr:colOff>177800</xdr:colOff>
      <xdr:row>76</xdr:row>
      <xdr:rowOff>140691</xdr:rowOff>
    </xdr:to>
    <xdr:cxnSp macro="">
      <xdr:nvCxnSpPr>
        <xdr:cNvPr id="178" name="直線コネクタ 177"/>
        <xdr:cNvCxnSpPr/>
      </xdr:nvCxnSpPr>
      <xdr:spPr>
        <a:xfrm flipV="1">
          <a:off x="2908300" y="13170319"/>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134886</xdr:rowOff>
    </xdr:from>
    <xdr:to>
      <xdr:col>20</xdr:col>
      <xdr:colOff>38100</xdr:colOff>
      <xdr:row>77</xdr:row>
      <xdr:rowOff>65036</xdr:rowOff>
    </xdr:to>
    <xdr:sp macro="" textlink="">
      <xdr:nvSpPr>
        <xdr:cNvPr id="179" name="フローチャート: 判断 178"/>
        <xdr:cNvSpPr/>
      </xdr:nvSpPr>
      <xdr:spPr>
        <a:xfrm>
          <a:off x="3746500" y="1316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56163</xdr:rowOff>
    </xdr:from>
    <xdr:ext cx="469744" cy="259045"/>
    <xdr:sp macro="" textlink="">
      <xdr:nvSpPr>
        <xdr:cNvPr id="180" name="テキスト ボックス 179"/>
        <xdr:cNvSpPr txBox="1"/>
      </xdr:nvSpPr>
      <xdr:spPr>
        <a:xfrm>
          <a:off x="3562428" y="1325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140691</xdr:rowOff>
    </xdr:from>
    <xdr:to>
      <xdr:col>15</xdr:col>
      <xdr:colOff>50800</xdr:colOff>
      <xdr:row>77</xdr:row>
      <xdr:rowOff>62204</xdr:rowOff>
    </xdr:to>
    <xdr:cxnSp macro="">
      <xdr:nvCxnSpPr>
        <xdr:cNvPr id="181" name="直線コネクタ 180"/>
        <xdr:cNvCxnSpPr/>
      </xdr:nvCxnSpPr>
      <xdr:spPr>
        <a:xfrm flipV="1">
          <a:off x="2019300" y="13170891"/>
          <a:ext cx="889000" cy="9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147613</xdr:rowOff>
    </xdr:from>
    <xdr:to>
      <xdr:col>15</xdr:col>
      <xdr:colOff>101600</xdr:colOff>
      <xdr:row>77</xdr:row>
      <xdr:rowOff>77763</xdr:rowOff>
    </xdr:to>
    <xdr:sp macro="" textlink="">
      <xdr:nvSpPr>
        <xdr:cNvPr id="182" name="フローチャート: 判断 181"/>
        <xdr:cNvSpPr/>
      </xdr:nvSpPr>
      <xdr:spPr>
        <a:xfrm>
          <a:off x="2857500" y="131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68890</xdr:rowOff>
    </xdr:from>
    <xdr:ext cx="469744" cy="259045"/>
    <xdr:sp macro="" textlink="">
      <xdr:nvSpPr>
        <xdr:cNvPr id="183" name="テキスト ボックス 182"/>
        <xdr:cNvSpPr txBox="1"/>
      </xdr:nvSpPr>
      <xdr:spPr>
        <a:xfrm>
          <a:off x="2673428" y="1327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62204</xdr:rowOff>
    </xdr:from>
    <xdr:to>
      <xdr:col>10</xdr:col>
      <xdr:colOff>114300</xdr:colOff>
      <xdr:row>77</xdr:row>
      <xdr:rowOff>108458</xdr:rowOff>
    </xdr:to>
    <xdr:cxnSp macro="">
      <xdr:nvCxnSpPr>
        <xdr:cNvPr id="184" name="直線コネクタ 183"/>
        <xdr:cNvCxnSpPr/>
      </xdr:nvCxnSpPr>
      <xdr:spPr>
        <a:xfrm flipV="1">
          <a:off x="1130300" y="13263854"/>
          <a:ext cx="889000" cy="4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152298</xdr:rowOff>
    </xdr:from>
    <xdr:to>
      <xdr:col>10</xdr:col>
      <xdr:colOff>165100</xdr:colOff>
      <xdr:row>77</xdr:row>
      <xdr:rowOff>82448</xdr:rowOff>
    </xdr:to>
    <xdr:sp macro="" textlink="">
      <xdr:nvSpPr>
        <xdr:cNvPr id="185" name="フローチャート: 判断 184"/>
        <xdr:cNvSpPr/>
      </xdr:nvSpPr>
      <xdr:spPr>
        <a:xfrm>
          <a:off x="1968500" y="13182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98975</xdr:rowOff>
    </xdr:from>
    <xdr:ext cx="469744" cy="259045"/>
    <xdr:sp macro="" textlink="">
      <xdr:nvSpPr>
        <xdr:cNvPr id="186" name="テキスト ボックス 185"/>
        <xdr:cNvSpPr txBox="1"/>
      </xdr:nvSpPr>
      <xdr:spPr>
        <a:xfrm>
          <a:off x="1784428" y="1295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29083</xdr:rowOff>
    </xdr:from>
    <xdr:to>
      <xdr:col>6</xdr:col>
      <xdr:colOff>38100</xdr:colOff>
      <xdr:row>77</xdr:row>
      <xdr:rowOff>130683</xdr:rowOff>
    </xdr:to>
    <xdr:sp macro="" textlink="">
      <xdr:nvSpPr>
        <xdr:cNvPr id="187" name="フローチャート: 判断 186"/>
        <xdr:cNvSpPr/>
      </xdr:nvSpPr>
      <xdr:spPr>
        <a:xfrm>
          <a:off x="10795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147210</xdr:rowOff>
    </xdr:from>
    <xdr:ext cx="469744" cy="259045"/>
    <xdr:sp macro="" textlink="">
      <xdr:nvSpPr>
        <xdr:cNvPr id="188" name="テキスト ボックス 187"/>
        <xdr:cNvSpPr txBox="1"/>
      </xdr:nvSpPr>
      <xdr:spPr>
        <a:xfrm>
          <a:off x="895428" y="1300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115608</xdr:rowOff>
    </xdr:from>
    <xdr:to>
      <xdr:col>24</xdr:col>
      <xdr:colOff>114300</xdr:colOff>
      <xdr:row>78</xdr:row>
      <xdr:rowOff>45758</xdr:rowOff>
    </xdr:to>
    <xdr:sp macro="" textlink="">
      <xdr:nvSpPr>
        <xdr:cNvPr id="194" name="楕円 193"/>
        <xdr:cNvSpPr/>
      </xdr:nvSpPr>
      <xdr:spPr>
        <a:xfrm>
          <a:off x="4584700" y="1331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94035</xdr:rowOff>
    </xdr:from>
    <xdr:ext cx="469744" cy="259045"/>
    <xdr:sp macro="" textlink="">
      <xdr:nvSpPr>
        <xdr:cNvPr id="195" name="維持補修費該当値テキスト"/>
        <xdr:cNvSpPr txBox="1"/>
      </xdr:nvSpPr>
      <xdr:spPr>
        <a:xfrm>
          <a:off x="4686300" y="13295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89319</xdr:rowOff>
    </xdr:from>
    <xdr:to>
      <xdr:col>20</xdr:col>
      <xdr:colOff>38100</xdr:colOff>
      <xdr:row>77</xdr:row>
      <xdr:rowOff>19469</xdr:rowOff>
    </xdr:to>
    <xdr:sp macro="" textlink="">
      <xdr:nvSpPr>
        <xdr:cNvPr id="196" name="楕円 195"/>
        <xdr:cNvSpPr/>
      </xdr:nvSpPr>
      <xdr:spPr>
        <a:xfrm>
          <a:off x="3746500" y="1311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35996</xdr:rowOff>
    </xdr:from>
    <xdr:ext cx="534377" cy="259045"/>
    <xdr:sp macro="" textlink="">
      <xdr:nvSpPr>
        <xdr:cNvPr id="197" name="テキスト ボックス 196"/>
        <xdr:cNvSpPr txBox="1"/>
      </xdr:nvSpPr>
      <xdr:spPr>
        <a:xfrm>
          <a:off x="3530111" y="1289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89891</xdr:rowOff>
    </xdr:from>
    <xdr:to>
      <xdr:col>15</xdr:col>
      <xdr:colOff>101600</xdr:colOff>
      <xdr:row>77</xdr:row>
      <xdr:rowOff>20041</xdr:rowOff>
    </xdr:to>
    <xdr:sp macro="" textlink="">
      <xdr:nvSpPr>
        <xdr:cNvPr id="198" name="楕円 197"/>
        <xdr:cNvSpPr/>
      </xdr:nvSpPr>
      <xdr:spPr>
        <a:xfrm>
          <a:off x="2857500" y="1312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36568</xdr:rowOff>
    </xdr:from>
    <xdr:ext cx="534377" cy="259045"/>
    <xdr:sp macro="" textlink="">
      <xdr:nvSpPr>
        <xdr:cNvPr id="199" name="テキスト ボックス 198"/>
        <xdr:cNvSpPr txBox="1"/>
      </xdr:nvSpPr>
      <xdr:spPr>
        <a:xfrm>
          <a:off x="2641111" y="1289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11404</xdr:rowOff>
    </xdr:from>
    <xdr:to>
      <xdr:col>10</xdr:col>
      <xdr:colOff>165100</xdr:colOff>
      <xdr:row>77</xdr:row>
      <xdr:rowOff>113004</xdr:rowOff>
    </xdr:to>
    <xdr:sp macro="" textlink="">
      <xdr:nvSpPr>
        <xdr:cNvPr id="200" name="楕円 199"/>
        <xdr:cNvSpPr/>
      </xdr:nvSpPr>
      <xdr:spPr>
        <a:xfrm>
          <a:off x="1968500" y="1321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104131</xdr:rowOff>
    </xdr:from>
    <xdr:ext cx="469744" cy="259045"/>
    <xdr:sp macro="" textlink="">
      <xdr:nvSpPr>
        <xdr:cNvPr id="201" name="テキスト ボックス 200"/>
        <xdr:cNvSpPr txBox="1"/>
      </xdr:nvSpPr>
      <xdr:spPr>
        <a:xfrm>
          <a:off x="1784428" y="13305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57658</xdr:rowOff>
    </xdr:from>
    <xdr:to>
      <xdr:col>6</xdr:col>
      <xdr:colOff>38100</xdr:colOff>
      <xdr:row>77</xdr:row>
      <xdr:rowOff>159258</xdr:rowOff>
    </xdr:to>
    <xdr:sp macro="" textlink="">
      <xdr:nvSpPr>
        <xdr:cNvPr id="202" name="楕円 201"/>
        <xdr:cNvSpPr/>
      </xdr:nvSpPr>
      <xdr:spPr>
        <a:xfrm>
          <a:off x="1079500" y="1325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150385</xdr:rowOff>
    </xdr:from>
    <xdr:ext cx="469744" cy="259045"/>
    <xdr:sp macro="" textlink="">
      <xdr:nvSpPr>
        <xdr:cNvPr id="203" name="テキスト ボックス 202"/>
        <xdr:cNvSpPr txBox="1"/>
      </xdr:nvSpPr>
      <xdr:spPr>
        <a:xfrm>
          <a:off x="895428" y="1335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44272</xdr:rowOff>
    </xdr:from>
    <xdr:to>
      <xdr:col>24</xdr:col>
      <xdr:colOff>62865</xdr:colOff>
      <xdr:row>98</xdr:row>
      <xdr:rowOff>150940</xdr:rowOff>
    </xdr:to>
    <xdr:cxnSp macro="">
      <xdr:nvCxnSpPr>
        <xdr:cNvPr id="228" name="直線コネクタ 227"/>
        <xdr:cNvCxnSpPr/>
      </xdr:nvCxnSpPr>
      <xdr:spPr>
        <a:xfrm flipV="1">
          <a:off x="4633595" y="15474772"/>
          <a:ext cx="1270" cy="147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154767</xdr:rowOff>
    </xdr:from>
    <xdr:ext cx="534377" cy="259045"/>
    <xdr:sp macro="" textlink="">
      <xdr:nvSpPr>
        <xdr:cNvPr id="229" name="扶助費最小値テキスト"/>
        <xdr:cNvSpPr txBox="1"/>
      </xdr:nvSpPr>
      <xdr:spPr>
        <a:xfrm>
          <a:off x="4686300" y="1695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150940</xdr:rowOff>
    </xdr:from>
    <xdr:to>
      <xdr:col>24</xdr:col>
      <xdr:colOff>152400</xdr:colOff>
      <xdr:row>98</xdr:row>
      <xdr:rowOff>150940</xdr:rowOff>
    </xdr:to>
    <xdr:cxnSp macro="">
      <xdr:nvCxnSpPr>
        <xdr:cNvPr id="230" name="直線コネクタ 229"/>
        <xdr:cNvCxnSpPr/>
      </xdr:nvCxnSpPr>
      <xdr:spPr>
        <a:xfrm>
          <a:off x="4546600" y="169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162399</xdr:rowOff>
    </xdr:from>
    <xdr:ext cx="599010" cy="259045"/>
    <xdr:sp macro="" textlink="">
      <xdr:nvSpPr>
        <xdr:cNvPr id="231" name="扶助費最大値テキスト"/>
        <xdr:cNvSpPr txBox="1"/>
      </xdr:nvSpPr>
      <xdr:spPr>
        <a:xfrm>
          <a:off x="4686300" y="1524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44272</xdr:rowOff>
    </xdr:from>
    <xdr:to>
      <xdr:col>24</xdr:col>
      <xdr:colOff>152400</xdr:colOff>
      <xdr:row>90</xdr:row>
      <xdr:rowOff>44272</xdr:rowOff>
    </xdr:to>
    <xdr:cxnSp macro="">
      <xdr:nvCxnSpPr>
        <xdr:cNvPr id="232" name="直線コネクタ 231"/>
        <xdr:cNvCxnSpPr/>
      </xdr:nvCxnSpPr>
      <xdr:spPr>
        <a:xfrm>
          <a:off x="4546600" y="1547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168287</xdr:rowOff>
    </xdr:from>
    <xdr:to>
      <xdr:col>24</xdr:col>
      <xdr:colOff>63500</xdr:colOff>
      <xdr:row>98</xdr:row>
      <xdr:rowOff>74918</xdr:rowOff>
    </xdr:to>
    <xdr:cxnSp macro="">
      <xdr:nvCxnSpPr>
        <xdr:cNvPr id="233" name="直線コネクタ 232"/>
        <xdr:cNvCxnSpPr/>
      </xdr:nvCxnSpPr>
      <xdr:spPr>
        <a:xfrm flipV="1">
          <a:off x="3797300" y="16798937"/>
          <a:ext cx="838200" cy="7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19448</xdr:rowOff>
    </xdr:from>
    <xdr:ext cx="534377" cy="259045"/>
    <xdr:sp macro="" textlink="">
      <xdr:nvSpPr>
        <xdr:cNvPr id="234" name="扶助費平均値テキスト"/>
        <xdr:cNvSpPr txBox="1"/>
      </xdr:nvSpPr>
      <xdr:spPr>
        <a:xfrm>
          <a:off x="4686300" y="16307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168021</xdr:rowOff>
    </xdr:from>
    <xdr:to>
      <xdr:col>24</xdr:col>
      <xdr:colOff>114300</xdr:colOff>
      <xdr:row>96</xdr:row>
      <xdr:rowOff>98171</xdr:rowOff>
    </xdr:to>
    <xdr:sp macro="" textlink="">
      <xdr:nvSpPr>
        <xdr:cNvPr id="235" name="フローチャート: 判断 234"/>
        <xdr:cNvSpPr/>
      </xdr:nvSpPr>
      <xdr:spPr>
        <a:xfrm>
          <a:off x="45847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40780</xdr:rowOff>
    </xdr:from>
    <xdr:to>
      <xdr:col>19</xdr:col>
      <xdr:colOff>177800</xdr:colOff>
      <xdr:row>98</xdr:row>
      <xdr:rowOff>74918</xdr:rowOff>
    </xdr:to>
    <xdr:cxnSp macro="">
      <xdr:nvCxnSpPr>
        <xdr:cNvPr id="236" name="直線コネクタ 235"/>
        <xdr:cNvCxnSpPr/>
      </xdr:nvCxnSpPr>
      <xdr:spPr>
        <a:xfrm>
          <a:off x="2908300" y="16842880"/>
          <a:ext cx="889000" cy="3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9322</xdr:rowOff>
    </xdr:from>
    <xdr:to>
      <xdr:col>20</xdr:col>
      <xdr:colOff>38100</xdr:colOff>
      <xdr:row>96</xdr:row>
      <xdr:rowOff>110922</xdr:rowOff>
    </xdr:to>
    <xdr:sp macro="" textlink="">
      <xdr:nvSpPr>
        <xdr:cNvPr id="237" name="フローチャート: 判断 236"/>
        <xdr:cNvSpPr/>
      </xdr:nvSpPr>
      <xdr:spPr>
        <a:xfrm>
          <a:off x="3746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127449</xdr:rowOff>
    </xdr:from>
    <xdr:ext cx="534377" cy="259045"/>
    <xdr:sp macro="" textlink="">
      <xdr:nvSpPr>
        <xdr:cNvPr id="238" name="テキスト ボックス 237"/>
        <xdr:cNvSpPr txBox="1"/>
      </xdr:nvSpPr>
      <xdr:spPr>
        <a:xfrm>
          <a:off x="3530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150888</xdr:rowOff>
    </xdr:from>
    <xdr:to>
      <xdr:col>15</xdr:col>
      <xdr:colOff>50800</xdr:colOff>
      <xdr:row>98</xdr:row>
      <xdr:rowOff>40780</xdr:rowOff>
    </xdr:to>
    <xdr:cxnSp macro="">
      <xdr:nvCxnSpPr>
        <xdr:cNvPr id="239" name="直線コネクタ 238"/>
        <xdr:cNvCxnSpPr/>
      </xdr:nvCxnSpPr>
      <xdr:spPr>
        <a:xfrm>
          <a:off x="2019300" y="16781538"/>
          <a:ext cx="889000" cy="6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27432</xdr:rowOff>
    </xdr:from>
    <xdr:to>
      <xdr:col>15</xdr:col>
      <xdr:colOff>101600</xdr:colOff>
      <xdr:row>96</xdr:row>
      <xdr:rowOff>129032</xdr:rowOff>
    </xdr:to>
    <xdr:sp macro="" textlink="">
      <xdr:nvSpPr>
        <xdr:cNvPr id="240" name="フローチャート: 判断 239"/>
        <xdr:cNvSpPr/>
      </xdr:nvSpPr>
      <xdr:spPr>
        <a:xfrm>
          <a:off x="2857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145559</xdr:rowOff>
    </xdr:from>
    <xdr:ext cx="534377" cy="259045"/>
    <xdr:sp macro="" textlink="">
      <xdr:nvSpPr>
        <xdr:cNvPr id="241" name="テキスト ボックス 240"/>
        <xdr:cNvSpPr txBox="1"/>
      </xdr:nvSpPr>
      <xdr:spPr>
        <a:xfrm>
          <a:off x="2641111" y="162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150888</xdr:rowOff>
    </xdr:from>
    <xdr:to>
      <xdr:col>10</xdr:col>
      <xdr:colOff>114300</xdr:colOff>
      <xdr:row>98</xdr:row>
      <xdr:rowOff>76733</xdr:rowOff>
    </xdr:to>
    <xdr:cxnSp macro="">
      <xdr:nvCxnSpPr>
        <xdr:cNvPr id="242" name="直線コネクタ 241"/>
        <xdr:cNvCxnSpPr/>
      </xdr:nvCxnSpPr>
      <xdr:spPr>
        <a:xfrm flipV="1">
          <a:off x="1130300" y="16781538"/>
          <a:ext cx="889000" cy="9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37630</xdr:rowOff>
    </xdr:from>
    <xdr:to>
      <xdr:col>10</xdr:col>
      <xdr:colOff>165100</xdr:colOff>
      <xdr:row>96</xdr:row>
      <xdr:rowOff>139230</xdr:rowOff>
    </xdr:to>
    <xdr:sp macro="" textlink="">
      <xdr:nvSpPr>
        <xdr:cNvPr id="243" name="フローチャート: 判断 242"/>
        <xdr:cNvSpPr/>
      </xdr:nvSpPr>
      <xdr:spPr>
        <a:xfrm>
          <a:off x="1968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155757</xdr:rowOff>
    </xdr:from>
    <xdr:ext cx="534377" cy="259045"/>
    <xdr:sp macro="" textlink="">
      <xdr:nvSpPr>
        <xdr:cNvPr id="244" name="テキスト ボックス 243"/>
        <xdr:cNvSpPr txBox="1"/>
      </xdr:nvSpPr>
      <xdr:spPr>
        <a:xfrm>
          <a:off x="1752111" y="162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120765</xdr:rowOff>
    </xdr:from>
    <xdr:to>
      <xdr:col>6</xdr:col>
      <xdr:colOff>38100</xdr:colOff>
      <xdr:row>97</xdr:row>
      <xdr:rowOff>50915</xdr:rowOff>
    </xdr:to>
    <xdr:sp macro="" textlink="">
      <xdr:nvSpPr>
        <xdr:cNvPr id="245" name="フローチャート: 判断 244"/>
        <xdr:cNvSpPr/>
      </xdr:nvSpPr>
      <xdr:spPr>
        <a:xfrm>
          <a:off x="1079500" y="165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67442</xdr:rowOff>
    </xdr:from>
    <xdr:ext cx="534377" cy="259045"/>
    <xdr:sp macro="" textlink="">
      <xdr:nvSpPr>
        <xdr:cNvPr id="246" name="テキスト ボックス 245"/>
        <xdr:cNvSpPr txBox="1"/>
      </xdr:nvSpPr>
      <xdr:spPr>
        <a:xfrm>
          <a:off x="863111" y="163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117487</xdr:rowOff>
    </xdr:from>
    <xdr:to>
      <xdr:col>24</xdr:col>
      <xdr:colOff>114300</xdr:colOff>
      <xdr:row>98</xdr:row>
      <xdr:rowOff>47637</xdr:rowOff>
    </xdr:to>
    <xdr:sp macro="" textlink="">
      <xdr:nvSpPr>
        <xdr:cNvPr id="252" name="楕円 251"/>
        <xdr:cNvSpPr/>
      </xdr:nvSpPr>
      <xdr:spPr>
        <a:xfrm>
          <a:off x="4584700" y="1674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95914</xdr:rowOff>
    </xdr:from>
    <xdr:ext cx="534377" cy="259045"/>
    <xdr:sp macro="" textlink="">
      <xdr:nvSpPr>
        <xdr:cNvPr id="253" name="扶助費該当値テキスト"/>
        <xdr:cNvSpPr txBox="1"/>
      </xdr:nvSpPr>
      <xdr:spPr>
        <a:xfrm>
          <a:off x="4686300" y="1672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24118</xdr:rowOff>
    </xdr:from>
    <xdr:to>
      <xdr:col>20</xdr:col>
      <xdr:colOff>38100</xdr:colOff>
      <xdr:row>98</xdr:row>
      <xdr:rowOff>125718</xdr:rowOff>
    </xdr:to>
    <xdr:sp macro="" textlink="">
      <xdr:nvSpPr>
        <xdr:cNvPr id="254" name="楕円 253"/>
        <xdr:cNvSpPr/>
      </xdr:nvSpPr>
      <xdr:spPr>
        <a:xfrm>
          <a:off x="3746500" y="1682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116845</xdr:rowOff>
    </xdr:from>
    <xdr:ext cx="534377" cy="259045"/>
    <xdr:sp macro="" textlink="">
      <xdr:nvSpPr>
        <xdr:cNvPr id="255" name="テキスト ボックス 254"/>
        <xdr:cNvSpPr txBox="1"/>
      </xdr:nvSpPr>
      <xdr:spPr>
        <a:xfrm>
          <a:off x="3530111" y="1691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161430</xdr:rowOff>
    </xdr:from>
    <xdr:to>
      <xdr:col>15</xdr:col>
      <xdr:colOff>101600</xdr:colOff>
      <xdr:row>98</xdr:row>
      <xdr:rowOff>91580</xdr:rowOff>
    </xdr:to>
    <xdr:sp macro="" textlink="">
      <xdr:nvSpPr>
        <xdr:cNvPr id="256" name="楕円 255"/>
        <xdr:cNvSpPr/>
      </xdr:nvSpPr>
      <xdr:spPr>
        <a:xfrm>
          <a:off x="2857500" y="1679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82707</xdr:rowOff>
    </xdr:from>
    <xdr:ext cx="534377" cy="259045"/>
    <xdr:sp macro="" textlink="">
      <xdr:nvSpPr>
        <xdr:cNvPr id="257" name="テキスト ボックス 256"/>
        <xdr:cNvSpPr txBox="1"/>
      </xdr:nvSpPr>
      <xdr:spPr>
        <a:xfrm>
          <a:off x="2641111" y="1688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100088</xdr:rowOff>
    </xdr:from>
    <xdr:to>
      <xdr:col>10</xdr:col>
      <xdr:colOff>165100</xdr:colOff>
      <xdr:row>98</xdr:row>
      <xdr:rowOff>30238</xdr:rowOff>
    </xdr:to>
    <xdr:sp macro="" textlink="">
      <xdr:nvSpPr>
        <xdr:cNvPr id="258" name="楕円 257"/>
        <xdr:cNvSpPr/>
      </xdr:nvSpPr>
      <xdr:spPr>
        <a:xfrm>
          <a:off x="1968500" y="1673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21365</xdr:rowOff>
    </xdr:from>
    <xdr:ext cx="534377" cy="259045"/>
    <xdr:sp macro="" textlink="">
      <xdr:nvSpPr>
        <xdr:cNvPr id="259" name="テキスト ボックス 258"/>
        <xdr:cNvSpPr txBox="1"/>
      </xdr:nvSpPr>
      <xdr:spPr>
        <a:xfrm>
          <a:off x="1752111" y="1682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25933</xdr:rowOff>
    </xdr:from>
    <xdr:to>
      <xdr:col>6</xdr:col>
      <xdr:colOff>38100</xdr:colOff>
      <xdr:row>98</xdr:row>
      <xdr:rowOff>127533</xdr:rowOff>
    </xdr:to>
    <xdr:sp macro="" textlink="">
      <xdr:nvSpPr>
        <xdr:cNvPr id="260" name="楕円 259"/>
        <xdr:cNvSpPr/>
      </xdr:nvSpPr>
      <xdr:spPr>
        <a:xfrm>
          <a:off x="1079500" y="1682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118660</xdr:rowOff>
    </xdr:from>
    <xdr:ext cx="534377" cy="259045"/>
    <xdr:sp macro="" textlink="">
      <xdr:nvSpPr>
        <xdr:cNvPr id="261" name="テキスト ボックス 260"/>
        <xdr:cNvSpPr txBox="1"/>
      </xdr:nvSpPr>
      <xdr:spPr>
        <a:xfrm>
          <a:off x="863111" y="1692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133537</xdr:rowOff>
    </xdr:from>
    <xdr:to>
      <xdr:col>54</xdr:col>
      <xdr:colOff>189865</xdr:colOff>
      <xdr:row>38</xdr:row>
      <xdr:rowOff>10770</xdr:rowOff>
    </xdr:to>
    <xdr:cxnSp macro="">
      <xdr:nvCxnSpPr>
        <xdr:cNvPr id="283" name="直線コネクタ 282"/>
        <xdr:cNvCxnSpPr/>
      </xdr:nvCxnSpPr>
      <xdr:spPr>
        <a:xfrm flipV="1">
          <a:off x="10475595" y="5277037"/>
          <a:ext cx="1270" cy="1248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14597</xdr:rowOff>
    </xdr:from>
    <xdr:ext cx="534377" cy="259045"/>
    <xdr:sp macro="" textlink="">
      <xdr:nvSpPr>
        <xdr:cNvPr id="284" name="補助費等最小値テキスト"/>
        <xdr:cNvSpPr txBox="1"/>
      </xdr:nvSpPr>
      <xdr:spPr>
        <a:xfrm>
          <a:off x="10528300" y="652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10770</xdr:rowOff>
    </xdr:from>
    <xdr:to>
      <xdr:col>55</xdr:col>
      <xdr:colOff>88900</xdr:colOff>
      <xdr:row>38</xdr:row>
      <xdr:rowOff>10770</xdr:rowOff>
    </xdr:to>
    <xdr:cxnSp macro="">
      <xdr:nvCxnSpPr>
        <xdr:cNvPr id="285" name="直線コネクタ 284"/>
        <xdr:cNvCxnSpPr/>
      </xdr:nvCxnSpPr>
      <xdr:spPr>
        <a:xfrm>
          <a:off x="10388600" y="652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80214</xdr:rowOff>
    </xdr:from>
    <xdr:ext cx="599010" cy="259045"/>
    <xdr:sp macro="" textlink="">
      <xdr:nvSpPr>
        <xdr:cNvPr id="286" name="補助費等最大値テキスト"/>
        <xdr:cNvSpPr txBox="1"/>
      </xdr:nvSpPr>
      <xdr:spPr>
        <a:xfrm>
          <a:off x="10528300" y="505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133537</xdr:rowOff>
    </xdr:from>
    <xdr:to>
      <xdr:col>55</xdr:col>
      <xdr:colOff>88900</xdr:colOff>
      <xdr:row>30</xdr:row>
      <xdr:rowOff>133537</xdr:rowOff>
    </xdr:to>
    <xdr:cxnSp macro="">
      <xdr:nvCxnSpPr>
        <xdr:cNvPr id="287" name="直線コネクタ 286"/>
        <xdr:cNvCxnSpPr/>
      </xdr:nvCxnSpPr>
      <xdr:spPr>
        <a:xfrm>
          <a:off x="10388600" y="5277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170131</xdr:rowOff>
    </xdr:from>
    <xdr:to>
      <xdr:col>55</xdr:col>
      <xdr:colOff>0</xdr:colOff>
      <xdr:row>38</xdr:row>
      <xdr:rowOff>10770</xdr:rowOff>
    </xdr:to>
    <xdr:cxnSp macro="">
      <xdr:nvCxnSpPr>
        <xdr:cNvPr id="288" name="直線コネクタ 287"/>
        <xdr:cNvCxnSpPr/>
      </xdr:nvCxnSpPr>
      <xdr:spPr>
        <a:xfrm>
          <a:off x="9639300" y="6513781"/>
          <a:ext cx="838200" cy="1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103241</xdr:rowOff>
    </xdr:from>
    <xdr:ext cx="599010" cy="259045"/>
    <xdr:sp macro="" textlink="">
      <xdr:nvSpPr>
        <xdr:cNvPr id="289" name="補助費等平均値テキスト"/>
        <xdr:cNvSpPr txBox="1"/>
      </xdr:nvSpPr>
      <xdr:spPr>
        <a:xfrm>
          <a:off x="10528300" y="5932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80364</xdr:rowOff>
    </xdr:from>
    <xdr:to>
      <xdr:col>55</xdr:col>
      <xdr:colOff>50800</xdr:colOff>
      <xdr:row>36</xdr:row>
      <xdr:rowOff>10514</xdr:rowOff>
    </xdr:to>
    <xdr:sp macro="" textlink="">
      <xdr:nvSpPr>
        <xdr:cNvPr id="290" name="フローチャート: 判断 289"/>
        <xdr:cNvSpPr/>
      </xdr:nvSpPr>
      <xdr:spPr>
        <a:xfrm>
          <a:off x="10426700" y="608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154925</xdr:rowOff>
    </xdr:from>
    <xdr:to>
      <xdr:col>50</xdr:col>
      <xdr:colOff>114300</xdr:colOff>
      <xdr:row>37</xdr:row>
      <xdr:rowOff>170131</xdr:rowOff>
    </xdr:to>
    <xdr:cxnSp macro="">
      <xdr:nvCxnSpPr>
        <xdr:cNvPr id="291" name="直線コネクタ 290"/>
        <xdr:cNvCxnSpPr/>
      </xdr:nvCxnSpPr>
      <xdr:spPr>
        <a:xfrm>
          <a:off x="8750300" y="6498575"/>
          <a:ext cx="889000" cy="1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83546</xdr:rowOff>
    </xdr:from>
    <xdr:to>
      <xdr:col>50</xdr:col>
      <xdr:colOff>165100</xdr:colOff>
      <xdr:row>36</xdr:row>
      <xdr:rowOff>13696</xdr:rowOff>
    </xdr:to>
    <xdr:sp macro="" textlink="">
      <xdr:nvSpPr>
        <xdr:cNvPr id="292" name="フローチャート: 判断 291"/>
        <xdr:cNvSpPr/>
      </xdr:nvSpPr>
      <xdr:spPr>
        <a:xfrm>
          <a:off x="9588500" y="608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30223</xdr:rowOff>
    </xdr:from>
    <xdr:ext cx="599010" cy="259045"/>
    <xdr:sp macro="" textlink="">
      <xdr:nvSpPr>
        <xdr:cNvPr id="293" name="テキスト ボックス 292"/>
        <xdr:cNvSpPr txBox="1"/>
      </xdr:nvSpPr>
      <xdr:spPr>
        <a:xfrm>
          <a:off x="9339795" y="585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142077</xdr:rowOff>
    </xdr:from>
    <xdr:to>
      <xdr:col>45</xdr:col>
      <xdr:colOff>177800</xdr:colOff>
      <xdr:row>37</xdr:row>
      <xdr:rowOff>154925</xdr:rowOff>
    </xdr:to>
    <xdr:cxnSp macro="">
      <xdr:nvCxnSpPr>
        <xdr:cNvPr id="294" name="直線コネクタ 293"/>
        <xdr:cNvCxnSpPr/>
      </xdr:nvCxnSpPr>
      <xdr:spPr>
        <a:xfrm>
          <a:off x="7861300" y="6485727"/>
          <a:ext cx="889000" cy="1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71718</xdr:rowOff>
    </xdr:from>
    <xdr:to>
      <xdr:col>46</xdr:col>
      <xdr:colOff>38100</xdr:colOff>
      <xdr:row>36</xdr:row>
      <xdr:rowOff>1868</xdr:rowOff>
    </xdr:to>
    <xdr:sp macro="" textlink="">
      <xdr:nvSpPr>
        <xdr:cNvPr id="295" name="フローチャート: 判断 294"/>
        <xdr:cNvSpPr/>
      </xdr:nvSpPr>
      <xdr:spPr>
        <a:xfrm>
          <a:off x="8699500" y="607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18395</xdr:rowOff>
    </xdr:from>
    <xdr:ext cx="599010" cy="259045"/>
    <xdr:sp macro="" textlink="">
      <xdr:nvSpPr>
        <xdr:cNvPr id="296" name="テキスト ボックス 295"/>
        <xdr:cNvSpPr txBox="1"/>
      </xdr:nvSpPr>
      <xdr:spPr>
        <a:xfrm>
          <a:off x="8450795" y="5847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142077</xdr:rowOff>
    </xdr:from>
    <xdr:to>
      <xdr:col>41</xdr:col>
      <xdr:colOff>50800</xdr:colOff>
      <xdr:row>37</xdr:row>
      <xdr:rowOff>157938</xdr:rowOff>
    </xdr:to>
    <xdr:cxnSp macro="">
      <xdr:nvCxnSpPr>
        <xdr:cNvPr id="297" name="直線コネクタ 296"/>
        <xdr:cNvCxnSpPr/>
      </xdr:nvCxnSpPr>
      <xdr:spPr>
        <a:xfrm flipV="1">
          <a:off x="6972300" y="6485727"/>
          <a:ext cx="889000" cy="1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99850</xdr:rowOff>
    </xdr:from>
    <xdr:to>
      <xdr:col>41</xdr:col>
      <xdr:colOff>101600</xdr:colOff>
      <xdr:row>36</xdr:row>
      <xdr:rowOff>30000</xdr:rowOff>
    </xdr:to>
    <xdr:sp macro="" textlink="">
      <xdr:nvSpPr>
        <xdr:cNvPr id="298" name="フローチャート: 判断 297"/>
        <xdr:cNvSpPr/>
      </xdr:nvSpPr>
      <xdr:spPr>
        <a:xfrm>
          <a:off x="7810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46527</xdr:rowOff>
    </xdr:from>
    <xdr:ext cx="599010" cy="259045"/>
    <xdr:sp macro="" textlink="">
      <xdr:nvSpPr>
        <xdr:cNvPr id="299" name="テキスト ボックス 298"/>
        <xdr:cNvSpPr txBox="1"/>
      </xdr:nvSpPr>
      <xdr:spPr>
        <a:xfrm>
          <a:off x="7561795" y="587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128420</xdr:rowOff>
    </xdr:from>
    <xdr:to>
      <xdr:col>36</xdr:col>
      <xdr:colOff>165100</xdr:colOff>
      <xdr:row>36</xdr:row>
      <xdr:rowOff>58570</xdr:rowOff>
    </xdr:to>
    <xdr:sp macro="" textlink="">
      <xdr:nvSpPr>
        <xdr:cNvPr id="300" name="フローチャート: 判断 299"/>
        <xdr:cNvSpPr/>
      </xdr:nvSpPr>
      <xdr:spPr>
        <a:xfrm>
          <a:off x="69215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75097</xdr:rowOff>
    </xdr:from>
    <xdr:ext cx="599010" cy="259045"/>
    <xdr:sp macro="" textlink="">
      <xdr:nvSpPr>
        <xdr:cNvPr id="301" name="テキスト ボックス 300"/>
        <xdr:cNvSpPr txBox="1"/>
      </xdr:nvSpPr>
      <xdr:spPr>
        <a:xfrm>
          <a:off x="6672795" y="590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131419</xdr:rowOff>
    </xdr:from>
    <xdr:to>
      <xdr:col>55</xdr:col>
      <xdr:colOff>50800</xdr:colOff>
      <xdr:row>38</xdr:row>
      <xdr:rowOff>61570</xdr:rowOff>
    </xdr:to>
    <xdr:sp macro="" textlink="">
      <xdr:nvSpPr>
        <xdr:cNvPr id="307" name="楕円 306"/>
        <xdr:cNvSpPr/>
      </xdr:nvSpPr>
      <xdr:spPr>
        <a:xfrm>
          <a:off x="10426700" y="64750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46346</xdr:rowOff>
    </xdr:from>
    <xdr:ext cx="534377" cy="259045"/>
    <xdr:sp macro="" textlink="">
      <xdr:nvSpPr>
        <xdr:cNvPr id="308" name="補助費等該当値テキスト"/>
        <xdr:cNvSpPr txBox="1"/>
      </xdr:nvSpPr>
      <xdr:spPr>
        <a:xfrm>
          <a:off x="10528300" y="638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119331</xdr:rowOff>
    </xdr:from>
    <xdr:to>
      <xdr:col>50</xdr:col>
      <xdr:colOff>165100</xdr:colOff>
      <xdr:row>38</xdr:row>
      <xdr:rowOff>49481</xdr:rowOff>
    </xdr:to>
    <xdr:sp macro="" textlink="">
      <xdr:nvSpPr>
        <xdr:cNvPr id="309" name="楕円 308"/>
        <xdr:cNvSpPr/>
      </xdr:nvSpPr>
      <xdr:spPr>
        <a:xfrm>
          <a:off x="9588500" y="646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40608</xdr:rowOff>
    </xdr:from>
    <xdr:ext cx="534377" cy="259045"/>
    <xdr:sp macro="" textlink="">
      <xdr:nvSpPr>
        <xdr:cNvPr id="310" name="テキスト ボックス 309"/>
        <xdr:cNvSpPr txBox="1"/>
      </xdr:nvSpPr>
      <xdr:spPr>
        <a:xfrm>
          <a:off x="9372111" y="655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104125</xdr:rowOff>
    </xdr:from>
    <xdr:to>
      <xdr:col>46</xdr:col>
      <xdr:colOff>38100</xdr:colOff>
      <xdr:row>38</xdr:row>
      <xdr:rowOff>34275</xdr:rowOff>
    </xdr:to>
    <xdr:sp macro="" textlink="">
      <xdr:nvSpPr>
        <xdr:cNvPr id="311" name="楕円 310"/>
        <xdr:cNvSpPr/>
      </xdr:nvSpPr>
      <xdr:spPr>
        <a:xfrm>
          <a:off x="8699500" y="644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25402</xdr:rowOff>
    </xdr:from>
    <xdr:ext cx="534377" cy="259045"/>
    <xdr:sp macro="" textlink="">
      <xdr:nvSpPr>
        <xdr:cNvPr id="312" name="テキスト ボックス 311"/>
        <xdr:cNvSpPr txBox="1"/>
      </xdr:nvSpPr>
      <xdr:spPr>
        <a:xfrm>
          <a:off x="8483111" y="654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91277</xdr:rowOff>
    </xdr:from>
    <xdr:to>
      <xdr:col>41</xdr:col>
      <xdr:colOff>101600</xdr:colOff>
      <xdr:row>38</xdr:row>
      <xdr:rowOff>21427</xdr:rowOff>
    </xdr:to>
    <xdr:sp macro="" textlink="">
      <xdr:nvSpPr>
        <xdr:cNvPr id="313" name="楕円 312"/>
        <xdr:cNvSpPr/>
      </xdr:nvSpPr>
      <xdr:spPr>
        <a:xfrm>
          <a:off x="7810500" y="643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12554</xdr:rowOff>
    </xdr:from>
    <xdr:ext cx="534377" cy="259045"/>
    <xdr:sp macro="" textlink="">
      <xdr:nvSpPr>
        <xdr:cNvPr id="314" name="テキスト ボックス 313"/>
        <xdr:cNvSpPr txBox="1"/>
      </xdr:nvSpPr>
      <xdr:spPr>
        <a:xfrm>
          <a:off x="7594111" y="652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107138</xdr:rowOff>
    </xdr:from>
    <xdr:to>
      <xdr:col>36</xdr:col>
      <xdr:colOff>165100</xdr:colOff>
      <xdr:row>38</xdr:row>
      <xdr:rowOff>37288</xdr:rowOff>
    </xdr:to>
    <xdr:sp macro="" textlink="">
      <xdr:nvSpPr>
        <xdr:cNvPr id="315" name="楕円 314"/>
        <xdr:cNvSpPr/>
      </xdr:nvSpPr>
      <xdr:spPr>
        <a:xfrm>
          <a:off x="6921500" y="645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28415</xdr:rowOff>
    </xdr:from>
    <xdr:ext cx="534377" cy="259045"/>
    <xdr:sp macro="" textlink="">
      <xdr:nvSpPr>
        <xdr:cNvPr id="316" name="テキスト ボックス 315"/>
        <xdr:cNvSpPr txBox="1"/>
      </xdr:nvSpPr>
      <xdr:spPr>
        <a:xfrm>
          <a:off x="6705111" y="654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2" name="テキスト ボックス 33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4" name="テキスト ボックス 33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106080</xdr:rowOff>
    </xdr:from>
    <xdr:to>
      <xdr:col>54</xdr:col>
      <xdr:colOff>189865</xdr:colOff>
      <xdr:row>59</xdr:row>
      <xdr:rowOff>30670</xdr:rowOff>
    </xdr:to>
    <xdr:cxnSp macro="">
      <xdr:nvCxnSpPr>
        <xdr:cNvPr id="340" name="直線コネクタ 339"/>
        <xdr:cNvCxnSpPr/>
      </xdr:nvCxnSpPr>
      <xdr:spPr>
        <a:xfrm flipV="1">
          <a:off x="10475595" y="8850030"/>
          <a:ext cx="1270" cy="1296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34497</xdr:rowOff>
    </xdr:from>
    <xdr:ext cx="534377" cy="259045"/>
    <xdr:sp macro="" textlink="">
      <xdr:nvSpPr>
        <xdr:cNvPr id="341" name="普通建設事業費最小値テキスト"/>
        <xdr:cNvSpPr txBox="1"/>
      </xdr:nvSpPr>
      <xdr:spPr>
        <a:xfrm>
          <a:off x="10528300" y="1015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30670</xdr:rowOff>
    </xdr:from>
    <xdr:to>
      <xdr:col>55</xdr:col>
      <xdr:colOff>88900</xdr:colOff>
      <xdr:row>59</xdr:row>
      <xdr:rowOff>30670</xdr:rowOff>
    </xdr:to>
    <xdr:cxnSp macro="">
      <xdr:nvCxnSpPr>
        <xdr:cNvPr id="342" name="直線コネクタ 341"/>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52757</xdr:rowOff>
    </xdr:from>
    <xdr:ext cx="690189" cy="259045"/>
    <xdr:sp macro="" textlink="">
      <xdr:nvSpPr>
        <xdr:cNvPr id="343" name="普通建設事業費最大値テキスト"/>
        <xdr:cNvSpPr txBox="1"/>
      </xdr:nvSpPr>
      <xdr:spPr>
        <a:xfrm>
          <a:off x="10528300" y="86252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106080</xdr:rowOff>
    </xdr:from>
    <xdr:to>
      <xdr:col>55</xdr:col>
      <xdr:colOff>88900</xdr:colOff>
      <xdr:row>51</xdr:row>
      <xdr:rowOff>106080</xdr:rowOff>
    </xdr:to>
    <xdr:cxnSp macro="">
      <xdr:nvCxnSpPr>
        <xdr:cNvPr id="344" name="直線コネクタ 343"/>
        <xdr:cNvCxnSpPr/>
      </xdr:nvCxnSpPr>
      <xdr:spPr>
        <a:xfrm>
          <a:off x="10388600" y="885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157652</xdr:rowOff>
    </xdr:from>
    <xdr:to>
      <xdr:col>55</xdr:col>
      <xdr:colOff>0</xdr:colOff>
      <xdr:row>59</xdr:row>
      <xdr:rowOff>16729</xdr:rowOff>
    </xdr:to>
    <xdr:cxnSp macro="">
      <xdr:nvCxnSpPr>
        <xdr:cNvPr id="345" name="直線コネクタ 344"/>
        <xdr:cNvCxnSpPr/>
      </xdr:nvCxnSpPr>
      <xdr:spPr>
        <a:xfrm>
          <a:off x="9639300" y="10101752"/>
          <a:ext cx="838200" cy="3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77381</xdr:rowOff>
    </xdr:from>
    <xdr:ext cx="599010" cy="259045"/>
    <xdr:sp macro="" textlink="">
      <xdr:nvSpPr>
        <xdr:cNvPr id="346" name="普通建設事業費平均値テキスト"/>
        <xdr:cNvSpPr txBox="1"/>
      </xdr:nvSpPr>
      <xdr:spPr>
        <a:xfrm>
          <a:off x="10528300" y="98500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54504</xdr:rowOff>
    </xdr:from>
    <xdr:to>
      <xdr:col>55</xdr:col>
      <xdr:colOff>50800</xdr:colOff>
      <xdr:row>58</xdr:row>
      <xdr:rowOff>156104</xdr:rowOff>
    </xdr:to>
    <xdr:sp macro="" textlink="">
      <xdr:nvSpPr>
        <xdr:cNvPr id="347" name="フローチャート: 判断 346"/>
        <xdr:cNvSpPr/>
      </xdr:nvSpPr>
      <xdr:spPr>
        <a:xfrm>
          <a:off x="10426700" y="999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157652</xdr:rowOff>
    </xdr:from>
    <xdr:to>
      <xdr:col>50</xdr:col>
      <xdr:colOff>114300</xdr:colOff>
      <xdr:row>59</xdr:row>
      <xdr:rowOff>3889</xdr:rowOff>
    </xdr:to>
    <xdr:cxnSp macro="">
      <xdr:nvCxnSpPr>
        <xdr:cNvPr id="348" name="直線コネクタ 347"/>
        <xdr:cNvCxnSpPr/>
      </xdr:nvCxnSpPr>
      <xdr:spPr>
        <a:xfrm flipV="1">
          <a:off x="8750300" y="10101752"/>
          <a:ext cx="889000" cy="1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72556</xdr:rowOff>
    </xdr:from>
    <xdr:to>
      <xdr:col>50</xdr:col>
      <xdr:colOff>165100</xdr:colOff>
      <xdr:row>59</xdr:row>
      <xdr:rowOff>2706</xdr:rowOff>
    </xdr:to>
    <xdr:sp macro="" textlink="">
      <xdr:nvSpPr>
        <xdr:cNvPr id="349" name="フローチャート: 判断 348"/>
        <xdr:cNvSpPr/>
      </xdr:nvSpPr>
      <xdr:spPr>
        <a:xfrm>
          <a:off x="9588500" y="100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19233</xdr:rowOff>
    </xdr:from>
    <xdr:ext cx="599010" cy="259045"/>
    <xdr:sp macro="" textlink="">
      <xdr:nvSpPr>
        <xdr:cNvPr id="350" name="テキスト ボックス 349"/>
        <xdr:cNvSpPr txBox="1"/>
      </xdr:nvSpPr>
      <xdr:spPr>
        <a:xfrm>
          <a:off x="9339795" y="9791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3889</xdr:rowOff>
    </xdr:from>
    <xdr:to>
      <xdr:col>45</xdr:col>
      <xdr:colOff>177800</xdr:colOff>
      <xdr:row>59</xdr:row>
      <xdr:rowOff>20509</xdr:rowOff>
    </xdr:to>
    <xdr:cxnSp macro="">
      <xdr:nvCxnSpPr>
        <xdr:cNvPr id="351" name="直線コネクタ 350"/>
        <xdr:cNvCxnSpPr/>
      </xdr:nvCxnSpPr>
      <xdr:spPr>
        <a:xfrm flipV="1">
          <a:off x="7861300" y="10119439"/>
          <a:ext cx="889000" cy="1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76584</xdr:rowOff>
    </xdr:from>
    <xdr:to>
      <xdr:col>46</xdr:col>
      <xdr:colOff>38100</xdr:colOff>
      <xdr:row>59</xdr:row>
      <xdr:rowOff>6734</xdr:rowOff>
    </xdr:to>
    <xdr:sp macro="" textlink="">
      <xdr:nvSpPr>
        <xdr:cNvPr id="352" name="フローチャート: 判断 351"/>
        <xdr:cNvSpPr/>
      </xdr:nvSpPr>
      <xdr:spPr>
        <a:xfrm>
          <a:off x="8699500" y="1002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23261</xdr:rowOff>
    </xdr:from>
    <xdr:ext cx="599010" cy="259045"/>
    <xdr:sp macro="" textlink="">
      <xdr:nvSpPr>
        <xdr:cNvPr id="353" name="テキスト ボックス 352"/>
        <xdr:cNvSpPr txBox="1"/>
      </xdr:nvSpPr>
      <xdr:spPr>
        <a:xfrm>
          <a:off x="8450795" y="979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20509</xdr:rowOff>
    </xdr:from>
    <xdr:to>
      <xdr:col>41</xdr:col>
      <xdr:colOff>50800</xdr:colOff>
      <xdr:row>59</xdr:row>
      <xdr:rowOff>35347</xdr:rowOff>
    </xdr:to>
    <xdr:cxnSp macro="">
      <xdr:nvCxnSpPr>
        <xdr:cNvPr id="354" name="直線コネクタ 353"/>
        <xdr:cNvCxnSpPr/>
      </xdr:nvCxnSpPr>
      <xdr:spPr>
        <a:xfrm flipV="1">
          <a:off x="6972300" y="10136059"/>
          <a:ext cx="889000" cy="1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73750</xdr:rowOff>
    </xdr:from>
    <xdr:to>
      <xdr:col>41</xdr:col>
      <xdr:colOff>101600</xdr:colOff>
      <xdr:row>59</xdr:row>
      <xdr:rowOff>3900</xdr:rowOff>
    </xdr:to>
    <xdr:sp macro="" textlink="">
      <xdr:nvSpPr>
        <xdr:cNvPr id="355" name="フローチャート: 判断 354"/>
        <xdr:cNvSpPr/>
      </xdr:nvSpPr>
      <xdr:spPr>
        <a:xfrm>
          <a:off x="7810500" y="1001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20427</xdr:rowOff>
    </xdr:from>
    <xdr:ext cx="599010" cy="259045"/>
    <xdr:sp macro="" textlink="">
      <xdr:nvSpPr>
        <xdr:cNvPr id="356" name="テキスト ボックス 355"/>
        <xdr:cNvSpPr txBox="1"/>
      </xdr:nvSpPr>
      <xdr:spPr>
        <a:xfrm>
          <a:off x="7561795" y="97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81341</xdr:rowOff>
    </xdr:from>
    <xdr:to>
      <xdr:col>36</xdr:col>
      <xdr:colOff>165100</xdr:colOff>
      <xdr:row>59</xdr:row>
      <xdr:rowOff>11491</xdr:rowOff>
    </xdr:to>
    <xdr:sp macro="" textlink="">
      <xdr:nvSpPr>
        <xdr:cNvPr id="357" name="フローチャート: 判断 356"/>
        <xdr:cNvSpPr/>
      </xdr:nvSpPr>
      <xdr:spPr>
        <a:xfrm>
          <a:off x="6921500" y="1002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28018</xdr:rowOff>
    </xdr:from>
    <xdr:ext cx="599010" cy="259045"/>
    <xdr:sp macro="" textlink="">
      <xdr:nvSpPr>
        <xdr:cNvPr id="358" name="テキスト ボックス 357"/>
        <xdr:cNvSpPr txBox="1"/>
      </xdr:nvSpPr>
      <xdr:spPr>
        <a:xfrm>
          <a:off x="6672795" y="9800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137379</xdr:rowOff>
    </xdr:from>
    <xdr:to>
      <xdr:col>55</xdr:col>
      <xdr:colOff>50800</xdr:colOff>
      <xdr:row>59</xdr:row>
      <xdr:rowOff>67529</xdr:rowOff>
    </xdr:to>
    <xdr:sp macro="" textlink="">
      <xdr:nvSpPr>
        <xdr:cNvPr id="364" name="楕円 363"/>
        <xdr:cNvSpPr/>
      </xdr:nvSpPr>
      <xdr:spPr>
        <a:xfrm>
          <a:off x="10426700" y="1008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52306</xdr:rowOff>
    </xdr:from>
    <xdr:ext cx="534377" cy="259045"/>
    <xdr:sp macro="" textlink="">
      <xdr:nvSpPr>
        <xdr:cNvPr id="365" name="普通建設事業費該当値テキスト"/>
        <xdr:cNvSpPr txBox="1"/>
      </xdr:nvSpPr>
      <xdr:spPr>
        <a:xfrm>
          <a:off x="10528300" y="999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106852</xdr:rowOff>
    </xdr:from>
    <xdr:to>
      <xdr:col>50</xdr:col>
      <xdr:colOff>165100</xdr:colOff>
      <xdr:row>59</xdr:row>
      <xdr:rowOff>37002</xdr:rowOff>
    </xdr:to>
    <xdr:sp macro="" textlink="">
      <xdr:nvSpPr>
        <xdr:cNvPr id="366" name="楕円 365"/>
        <xdr:cNvSpPr/>
      </xdr:nvSpPr>
      <xdr:spPr>
        <a:xfrm>
          <a:off x="9588500" y="100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28129</xdr:rowOff>
    </xdr:from>
    <xdr:ext cx="534377" cy="259045"/>
    <xdr:sp macro="" textlink="">
      <xdr:nvSpPr>
        <xdr:cNvPr id="367" name="テキスト ボックス 366"/>
        <xdr:cNvSpPr txBox="1"/>
      </xdr:nvSpPr>
      <xdr:spPr>
        <a:xfrm>
          <a:off x="9372111" y="1014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124539</xdr:rowOff>
    </xdr:from>
    <xdr:to>
      <xdr:col>46</xdr:col>
      <xdr:colOff>38100</xdr:colOff>
      <xdr:row>59</xdr:row>
      <xdr:rowOff>54689</xdr:rowOff>
    </xdr:to>
    <xdr:sp macro="" textlink="">
      <xdr:nvSpPr>
        <xdr:cNvPr id="368" name="楕円 367"/>
        <xdr:cNvSpPr/>
      </xdr:nvSpPr>
      <xdr:spPr>
        <a:xfrm>
          <a:off x="8699500" y="1006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45816</xdr:rowOff>
    </xdr:from>
    <xdr:ext cx="534377" cy="259045"/>
    <xdr:sp macro="" textlink="">
      <xdr:nvSpPr>
        <xdr:cNvPr id="369" name="テキスト ボックス 368"/>
        <xdr:cNvSpPr txBox="1"/>
      </xdr:nvSpPr>
      <xdr:spPr>
        <a:xfrm>
          <a:off x="8483111" y="1016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141159</xdr:rowOff>
    </xdr:from>
    <xdr:to>
      <xdr:col>41</xdr:col>
      <xdr:colOff>101600</xdr:colOff>
      <xdr:row>59</xdr:row>
      <xdr:rowOff>71309</xdr:rowOff>
    </xdr:to>
    <xdr:sp macro="" textlink="">
      <xdr:nvSpPr>
        <xdr:cNvPr id="370" name="楕円 369"/>
        <xdr:cNvSpPr/>
      </xdr:nvSpPr>
      <xdr:spPr>
        <a:xfrm>
          <a:off x="7810500" y="1008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62436</xdr:rowOff>
    </xdr:from>
    <xdr:ext cx="534377" cy="259045"/>
    <xdr:sp macro="" textlink="">
      <xdr:nvSpPr>
        <xdr:cNvPr id="371" name="テキスト ボックス 370"/>
        <xdr:cNvSpPr txBox="1"/>
      </xdr:nvSpPr>
      <xdr:spPr>
        <a:xfrm>
          <a:off x="7594111" y="1017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155997</xdr:rowOff>
    </xdr:from>
    <xdr:to>
      <xdr:col>36</xdr:col>
      <xdr:colOff>165100</xdr:colOff>
      <xdr:row>59</xdr:row>
      <xdr:rowOff>86147</xdr:rowOff>
    </xdr:to>
    <xdr:sp macro="" textlink="">
      <xdr:nvSpPr>
        <xdr:cNvPr id="372" name="楕円 371"/>
        <xdr:cNvSpPr/>
      </xdr:nvSpPr>
      <xdr:spPr>
        <a:xfrm>
          <a:off x="6921500" y="1010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77274</xdr:rowOff>
    </xdr:from>
    <xdr:ext cx="534377" cy="259045"/>
    <xdr:sp macro="" textlink="">
      <xdr:nvSpPr>
        <xdr:cNvPr id="373" name="テキスト ボックス 372"/>
        <xdr:cNvSpPr txBox="1"/>
      </xdr:nvSpPr>
      <xdr:spPr>
        <a:xfrm>
          <a:off x="6705111" y="1019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3" name="テキスト ボックス 392"/>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44092</xdr:rowOff>
    </xdr:from>
    <xdr:to>
      <xdr:col>54</xdr:col>
      <xdr:colOff>189865</xdr:colOff>
      <xdr:row>79</xdr:row>
      <xdr:rowOff>98879</xdr:rowOff>
    </xdr:to>
    <xdr:cxnSp macro="">
      <xdr:nvCxnSpPr>
        <xdr:cNvPr id="399" name="直線コネクタ 398"/>
        <xdr:cNvCxnSpPr/>
      </xdr:nvCxnSpPr>
      <xdr:spPr>
        <a:xfrm flipV="1">
          <a:off x="10475595" y="12045592"/>
          <a:ext cx="1270" cy="1597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162219</xdr:rowOff>
    </xdr:from>
    <xdr:ext cx="690189" cy="259045"/>
    <xdr:sp macro="" textlink="">
      <xdr:nvSpPr>
        <xdr:cNvPr id="402" name="普通建設事業費 （ うち新規整備　）最大値テキスト"/>
        <xdr:cNvSpPr txBox="1"/>
      </xdr:nvSpPr>
      <xdr:spPr>
        <a:xfrm>
          <a:off x="10528300" y="118208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44092</xdr:rowOff>
    </xdr:from>
    <xdr:to>
      <xdr:col>55</xdr:col>
      <xdr:colOff>88900</xdr:colOff>
      <xdr:row>70</xdr:row>
      <xdr:rowOff>44092</xdr:rowOff>
    </xdr:to>
    <xdr:cxnSp macro="">
      <xdr:nvCxnSpPr>
        <xdr:cNvPr id="403" name="直線コネクタ 402"/>
        <xdr:cNvCxnSpPr/>
      </xdr:nvCxnSpPr>
      <xdr:spPr>
        <a:xfrm>
          <a:off x="10388600" y="12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63551</xdr:rowOff>
    </xdr:from>
    <xdr:to>
      <xdr:col>55</xdr:col>
      <xdr:colOff>0</xdr:colOff>
      <xdr:row>79</xdr:row>
      <xdr:rowOff>79412</xdr:rowOff>
    </xdr:to>
    <xdr:cxnSp macro="">
      <xdr:nvCxnSpPr>
        <xdr:cNvPr id="404" name="直線コネクタ 403"/>
        <xdr:cNvCxnSpPr/>
      </xdr:nvCxnSpPr>
      <xdr:spPr>
        <a:xfrm>
          <a:off x="9639300" y="13608101"/>
          <a:ext cx="838200" cy="1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15662</xdr:rowOff>
    </xdr:from>
    <xdr:ext cx="534377" cy="259045"/>
    <xdr:sp macro="" textlink="">
      <xdr:nvSpPr>
        <xdr:cNvPr id="405" name="普通建設事業費 （ うち新規整備　）平均値テキスト"/>
        <xdr:cNvSpPr txBox="1"/>
      </xdr:nvSpPr>
      <xdr:spPr>
        <a:xfrm>
          <a:off x="10528300" y="13388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164235</xdr:rowOff>
    </xdr:from>
    <xdr:to>
      <xdr:col>55</xdr:col>
      <xdr:colOff>50800</xdr:colOff>
      <xdr:row>79</xdr:row>
      <xdr:rowOff>94385</xdr:rowOff>
    </xdr:to>
    <xdr:sp macro="" textlink="">
      <xdr:nvSpPr>
        <xdr:cNvPr id="406" name="フローチャート: 判断 405"/>
        <xdr:cNvSpPr/>
      </xdr:nvSpPr>
      <xdr:spPr>
        <a:xfrm>
          <a:off x="10426700" y="1353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63551</xdr:rowOff>
    </xdr:from>
    <xdr:to>
      <xdr:col>50</xdr:col>
      <xdr:colOff>114300</xdr:colOff>
      <xdr:row>79</xdr:row>
      <xdr:rowOff>70603</xdr:rowOff>
    </xdr:to>
    <xdr:cxnSp macro="">
      <xdr:nvCxnSpPr>
        <xdr:cNvPr id="407" name="直線コネクタ 406"/>
        <xdr:cNvCxnSpPr/>
      </xdr:nvCxnSpPr>
      <xdr:spPr>
        <a:xfrm flipV="1">
          <a:off x="8750300" y="13608101"/>
          <a:ext cx="889000" cy="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3620</xdr:rowOff>
    </xdr:from>
    <xdr:to>
      <xdr:col>50</xdr:col>
      <xdr:colOff>165100</xdr:colOff>
      <xdr:row>79</xdr:row>
      <xdr:rowOff>105220</xdr:rowOff>
    </xdr:to>
    <xdr:sp macro="" textlink="">
      <xdr:nvSpPr>
        <xdr:cNvPr id="408" name="フローチャート: 判断 407"/>
        <xdr:cNvSpPr/>
      </xdr:nvSpPr>
      <xdr:spPr>
        <a:xfrm>
          <a:off x="9588500" y="135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121747</xdr:rowOff>
    </xdr:from>
    <xdr:ext cx="534377" cy="259045"/>
    <xdr:sp macro="" textlink="">
      <xdr:nvSpPr>
        <xdr:cNvPr id="409" name="テキスト ボックス 408"/>
        <xdr:cNvSpPr txBox="1"/>
      </xdr:nvSpPr>
      <xdr:spPr>
        <a:xfrm>
          <a:off x="9372111" y="1332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70603</xdr:rowOff>
    </xdr:from>
    <xdr:to>
      <xdr:col>45</xdr:col>
      <xdr:colOff>177800</xdr:colOff>
      <xdr:row>79</xdr:row>
      <xdr:rowOff>76955</xdr:rowOff>
    </xdr:to>
    <xdr:cxnSp macro="">
      <xdr:nvCxnSpPr>
        <xdr:cNvPr id="410" name="直線コネクタ 409"/>
        <xdr:cNvCxnSpPr/>
      </xdr:nvCxnSpPr>
      <xdr:spPr>
        <a:xfrm flipV="1">
          <a:off x="7861300" y="13615153"/>
          <a:ext cx="889000" cy="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2277</xdr:rowOff>
    </xdr:from>
    <xdr:to>
      <xdr:col>46</xdr:col>
      <xdr:colOff>38100</xdr:colOff>
      <xdr:row>79</xdr:row>
      <xdr:rowOff>103877</xdr:rowOff>
    </xdr:to>
    <xdr:sp macro="" textlink="">
      <xdr:nvSpPr>
        <xdr:cNvPr id="411" name="フローチャート: 判断 410"/>
        <xdr:cNvSpPr/>
      </xdr:nvSpPr>
      <xdr:spPr>
        <a:xfrm>
          <a:off x="8699500" y="135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120404</xdr:rowOff>
    </xdr:from>
    <xdr:ext cx="534377" cy="259045"/>
    <xdr:sp macro="" textlink="">
      <xdr:nvSpPr>
        <xdr:cNvPr id="412" name="テキスト ボックス 411"/>
        <xdr:cNvSpPr txBox="1"/>
      </xdr:nvSpPr>
      <xdr:spPr>
        <a:xfrm>
          <a:off x="8483111" y="1332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76955</xdr:rowOff>
    </xdr:from>
    <xdr:to>
      <xdr:col>41</xdr:col>
      <xdr:colOff>50800</xdr:colOff>
      <xdr:row>79</xdr:row>
      <xdr:rowOff>94518</xdr:rowOff>
    </xdr:to>
    <xdr:cxnSp macro="">
      <xdr:nvCxnSpPr>
        <xdr:cNvPr id="413" name="直線コネクタ 412"/>
        <xdr:cNvCxnSpPr/>
      </xdr:nvCxnSpPr>
      <xdr:spPr>
        <a:xfrm flipV="1">
          <a:off x="6972300" y="13621505"/>
          <a:ext cx="889000" cy="1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1237</xdr:rowOff>
    </xdr:from>
    <xdr:to>
      <xdr:col>41</xdr:col>
      <xdr:colOff>101600</xdr:colOff>
      <xdr:row>79</xdr:row>
      <xdr:rowOff>102837</xdr:rowOff>
    </xdr:to>
    <xdr:sp macro="" textlink="">
      <xdr:nvSpPr>
        <xdr:cNvPr id="414" name="フローチャート: 判断 413"/>
        <xdr:cNvSpPr/>
      </xdr:nvSpPr>
      <xdr:spPr>
        <a:xfrm>
          <a:off x="7810500" y="135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119364</xdr:rowOff>
    </xdr:from>
    <xdr:ext cx="534377" cy="259045"/>
    <xdr:sp macro="" textlink="">
      <xdr:nvSpPr>
        <xdr:cNvPr id="415" name="テキスト ボックス 414"/>
        <xdr:cNvSpPr txBox="1"/>
      </xdr:nvSpPr>
      <xdr:spPr>
        <a:xfrm>
          <a:off x="7594111" y="1332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160280</xdr:rowOff>
    </xdr:from>
    <xdr:to>
      <xdr:col>36</xdr:col>
      <xdr:colOff>165100</xdr:colOff>
      <xdr:row>79</xdr:row>
      <xdr:rowOff>90430</xdr:rowOff>
    </xdr:to>
    <xdr:sp macro="" textlink="">
      <xdr:nvSpPr>
        <xdr:cNvPr id="416" name="フローチャート: 判断 415"/>
        <xdr:cNvSpPr/>
      </xdr:nvSpPr>
      <xdr:spPr>
        <a:xfrm>
          <a:off x="6921500" y="13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106957</xdr:rowOff>
    </xdr:from>
    <xdr:ext cx="534377" cy="259045"/>
    <xdr:sp macro="" textlink="">
      <xdr:nvSpPr>
        <xdr:cNvPr id="417" name="テキスト ボックス 416"/>
        <xdr:cNvSpPr txBox="1"/>
      </xdr:nvSpPr>
      <xdr:spPr>
        <a:xfrm>
          <a:off x="6705111" y="1330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28612</xdr:rowOff>
    </xdr:from>
    <xdr:to>
      <xdr:col>55</xdr:col>
      <xdr:colOff>50800</xdr:colOff>
      <xdr:row>79</xdr:row>
      <xdr:rowOff>130212</xdr:rowOff>
    </xdr:to>
    <xdr:sp macro="" textlink="">
      <xdr:nvSpPr>
        <xdr:cNvPr id="423" name="楕円 422"/>
        <xdr:cNvSpPr/>
      </xdr:nvSpPr>
      <xdr:spPr>
        <a:xfrm>
          <a:off x="10426700" y="1357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142663</xdr:rowOff>
    </xdr:from>
    <xdr:ext cx="534377" cy="259045"/>
    <xdr:sp macro="" textlink="">
      <xdr:nvSpPr>
        <xdr:cNvPr id="424" name="普通建設事業費 （ うち新規整備　）該当値テキスト"/>
        <xdr:cNvSpPr txBox="1"/>
      </xdr:nvSpPr>
      <xdr:spPr>
        <a:xfrm>
          <a:off x="10528300" y="1351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12751</xdr:rowOff>
    </xdr:from>
    <xdr:to>
      <xdr:col>50</xdr:col>
      <xdr:colOff>165100</xdr:colOff>
      <xdr:row>79</xdr:row>
      <xdr:rowOff>114351</xdr:rowOff>
    </xdr:to>
    <xdr:sp macro="" textlink="">
      <xdr:nvSpPr>
        <xdr:cNvPr id="425" name="楕円 424"/>
        <xdr:cNvSpPr/>
      </xdr:nvSpPr>
      <xdr:spPr>
        <a:xfrm>
          <a:off x="9588500" y="1355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105478</xdr:rowOff>
    </xdr:from>
    <xdr:ext cx="534377" cy="259045"/>
    <xdr:sp macro="" textlink="">
      <xdr:nvSpPr>
        <xdr:cNvPr id="426" name="テキスト ボックス 425"/>
        <xdr:cNvSpPr txBox="1"/>
      </xdr:nvSpPr>
      <xdr:spPr>
        <a:xfrm>
          <a:off x="9372111" y="1365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19803</xdr:rowOff>
    </xdr:from>
    <xdr:to>
      <xdr:col>46</xdr:col>
      <xdr:colOff>38100</xdr:colOff>
      <xdr:row>79</xdr:row>
      <xdr:rowOff>121403</xdr:rowOff>
    </xdr:to>
    <xdr:sp macro="" textlink="">
      <xdr:nvSpPr>
        <xdr:cNvPr id="427" name="楕円 426"/>
        <xdr:cNvSpPr/>
      </xdr:nvSpPr>
      <xdr:spPr>
        <a:xfrm>
          <a:off x="8699500" y="1356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112530</xdr:rowOff>
    </xdr:from>
    <xdr:ext cx="534377" cy="259045"/>
    <xdr:sp macro="" textlink="">
      <xdr:nvSpPr>
        <xdr:cNvPr id="428" name="テキスト ボックス 427"/>
        <xdr:cNvSpPr txBox="1"/>
      </xdr:nvSpPr>
      <xdr:spPr>
        <a:xfrm>
          <a:off x="8483111" y="1365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26155</xdr:rowOff>
    </xdr:from>
    <xdr:to>
      <xdr:col>41</xdr:col>
      <xdr:colOff>101600</xdr:colOff>
      <xdr:row>79</xdr:row>
      <xdr:rowOff>127755</xdr:rowOff>
    </xdr:to>
    <xdr:sp macro="" textlink="">
      <xdr:nvSpPr>
        <xdr:cNvPr id="429" name="楕円 428"/>
        <xdr:cNvSpPr/>
      </xdr:nvSpPr>
      <xdr:spPr>
        <a:xfrm>
          <a:off x="7810500" y="1357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118882</xdr:rowOff>
    </xdr:from>
    <xdr:ext cx="534377" cy="259045"/>
    <xdr:sp macro="" textlink="">
      <xdr:nvSpPr>
        <xdr:cNvPr id="430" name="テキスト ボックス 429"/>
        <xdr:cNvSpPr txBox="1"/>
      </xdr:nvSpPr>
      <xdr:spPr>
        <a:xfrm>
          <a:off x="7594111" y="1366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43718</xdr:rowOff>
    </xdr:from>
    <xdr:to>
      <xdr:col>36</xdr:col>
      <xdr:colOff>165100</xdr:colOff>
      <xdr:row>79</xdr:row>
      <xdr:rowOff>145318</xdr:rowOff>
    </xdr:to>
    <xdr:sp macro="" textlink="">
      <xdr:nvSpPr>
        <xdr:cNvPr id="431" name="楕円 430"/>
        <xdr:cNvSpPr/>
      </xdr:nvSpPr>
      <xdr:spPr>
        <a:xfrm>
          <a:off x="6921500" y="1358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136445</xdr:rowOff>
    </xdr:from>
    <xdr:ext cx="469744" cy="259045"/>
    <xdr:sp macro="" textlink="">
      <xdr:nvSpPr>
        <xdr:cNvPr id="432" name="テキスト ボックス 431"/>
        <xdr:cNvSpPr txBox="1"/>
      </xdr:nvSpPr>
      <xdr:spPr>
        <a:xfrm>
          <a:off x="6737428" y="13680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17952</xdr:rowOff>
    </xdr:from>
    <xdr:to>
      <xdr:col>54</xdr:col>
      <xdr:colOff>189865</xdr:colOff>
      <xdr:row>98</xdr:row>
      <xdr:rowOff>102575</xdr:rowOff>
    </xdr:to>
    <xdr:cxnSp macro="">
      <xdr:nvCxnSpPr>
        <xdr:cNvPr id="454" name="直線コネクタ 453"/>
        <xdr:cNvCxnSpPr/>
      </xdr:nvCxnSpPr>
      <xdr:spPr>
        <a:xfrm flipV="1">
          <a:off x="10475595" y="15448452"/>
          <a:ext cx="1270" cy="145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106402</xdr:rowOff>
    </xdr:from>
    <xdr:ext cx="469744" cy="259045"/>
    <xdr:sp macro="" textlink="">
      <xdr:nvSpPr>
        <xdr:cNvPr id="455" name="普通建設事業費 （ うち更新整備　）最小値テキスト"/>
        <xdr:cNvSpPr txBox="1"/>
      </xdr:nvSpPr>
      <xdr:spPr>
        <a:xfrm>
          <a:off x="10528300" y="1690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102575</xdr:rowOff>
    </xdr:from>
    <xdr:to>
      <xdr:col>55</xdr:col>
      <xdr:colOff>88900</xdr:colOff>
      <xdr:row>98</xdr:row>
      <xdr:rowOff>102575</xdr:rowOff>
    </xdr:to>
    <xdr:cxnSp macro="">
      <xdr:nvCxnSpPr>
        <xdr:cNvPr id="456" name="直線コネクタ 455"/>
        <xdr:cNvCxnSpPr/>
      </xdr:nvCxnSpPr>
      <xdr:spPr>
        <a:xfrm>
          <a:off x="10388600" y="16904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136079</xdr:rowOff>
    </xdr:from>
    <xdr:ext cx="599010" cy="259045"/>
    <xdr:sp macro="" textlink="">
      <xdr:nvSpPr>
        <xdr:cNvPr id="457" name="普通建設事業費 （ うち更新整備　）最大値テキスト"/>
        <xdr:cNvSpPr txBox="1"/>
      </xdr:nvSpPr>
      <xdr:spPr>
        <a:xfrm>
          <a:off x="10528300" y="1522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17952</xdr:rowOff>
    </xdr:from>
    <xdr:to>
      <xdr:col>55</xdr:col>
      <xdr:colOff>88900</xdr:colOff>
      <xdr:row>90</xdr:row>
      <xdr:rowOff>17952</xdr:rowOff>
    </xdr:to>
    <xdr:cxnSp macro="">
      <xdr:nvCxnSpPr>
        <xdr:cNvPr id="458" name="直線コネクタ 457"/>
        <xdr:cNvCxnSpPr/>
      </xdr:nvCxnSpPr>
      <xdr:spPr>
        <a:xfrm>
          <a:off x="10388600" y="15448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164636</xdr:rowOff>
    </xdr:from>
    <xdr:to>
      <xdr:col>55</xdr:col>
      <xdr:colOff>0</xdr:colOff>
      <xdr:row>98</xdr:row>
      <xdr:rowOff>55136</xdr:rowOff>
    </xdr:to>
    <xdr:cxnSp macro="">
      <xdr:nvCxnSpPr>
        <xdr:cNvPr id="459" name="直線コネクタ 458"/>
        <xdr:cNvCxnSpPr/>
      </xdr:nvCxnSpPr>
      <xdr:spPr>
        <a:xfrm>
          <a:off x="9639300" y="16795286"/>
          <a:ext cx="838200" cy="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96992</xdr:rowOff>
    </xdr:from>
    <xdr:ext cx="534377" cy="259045"/>
    <xdr:sp macro="" textlink="">
      <xdr:nvSpPr>
        <xdr:cNvPr id="460" name="普通建設事業費 （ うち更新整備　）平均値テキスト"/>
        <xdr:cNvSpPr txBox="1"/>
      </xdr:nvSpPr>
      <xdr:spPr>
        <a:xfrm>
          <a:off x="10528300" y="163847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74115</xdr:rowOff>
    </xdr:from>
    <xdr:to>
      <xdr:col>55</xdr:col>
      <xdr:colOff>50800</xdr:colOff>
      <xdr:row>97</xdr:row>
      <xdr:rowOff>4265</xdr:rowOff>
    </xdr:to>
    <xdr:sp macro="" textlink="">
      <xdr:nvSpPr>
        <xdr:cNvPr id="461" name="フローチャート: 判断 460"/>
        <xdr:cNvSpPr/>
      </xdr:nvSpPr>
      <xdr:spPr>
        <a:xfrm>
          <a:off x="104267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164636</xdr:rowOff>
    </xdr:from>
    <xdr:to>
      <xdr:col>50</xdr:col>
      <xdr:colOff>114300</xdr:colOff>
      <xdr:row>98</xdr:row>
      <xdr:rowOff>15086</xdr:rowOff>
    </xdr:to>
    <xdr:cxnSp macro="">
      <xdr:nvCxnSpPr>
        <xdr:cNvPr id="462" name="直線コネクタ 461"/>
        <xdr:cNvCxnSpPr/>
      </xdr:nvCxnSpPr>
      <xdr:spPr>
        <a:xfrm flipV="1">
          <a:off x="8750300" y="16795286"/>
          <a:ext cx="889000" cy="2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128997</xdr:rowOff>
    </xdr:from>
    <xdr:to>
      <xdr:col>50</xdr:col>
      <xdr:colOff>165100</xdr:colOff>
      <xdr:row>97</xdr:row>
      <xdr:rowOff>59147</xdr:rowOff>
    </xdr:to>
    <xdr:sp macro="" textlink="">
      <xdr:nvSpPr>
        <xdr:cNvPr id="463" name="フローチャート: 判断 462"/>
        <xdr:cNvSpPr/>
      </xdr:nvSpPr>
      <xdr:spPr>
        <a:xfrm>
          <a:off x="9588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75674</xdr:rowOff>
    </xdr:from>
    <xdr:ext cx="534377" cy="259045"/>
    <xdr:sp macro="" textlink="">
      <xdr:nvSpPr>
        <xdr:cNvPr id="464" name="テキスト ボックス 463"/>
        <xdr:cNvSpPr txBox="1"/>
      </xdr:nvSpPr>
      <xdr:spPr>
        <a:xfrm>
          <a:off x="9372111" y="163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15086</xdr:rowOff>
    </xdr:from>
    <xdr:to>
      <xdr:col>45</xdr:col>
      <xdr:colOff>177800</xdr:colOff>
      <xdr:row>98</xdr:row>
      <xdr:rowOff>139700</xdr:rowOff>
    </xdr:to>
    <xdr:cxnSp macro="">
      <xdr:nvCxnSpPr>
        <xdr:cNvPr id="465" name="直線コネクタ 464"/>
        <xdr:cNvCxnSpPr/>
      </xdr:nvCxnSpPr>
      <xdr:spPr>
        <a:xfrm flipV="1">
          <a:off x="7861300" y="16817186"/>
          <a:ext cx="889000" cy="12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162697</xdr:rowOff>
    </xdr:from>
    <xdr:to>
      <xdr:col>46</xdr:col>
      <xdr:colOff>38100</xdr:colOff>
      <xdr:row>97</xdr:row>
      <xdr:rowOff>92847</xdr:rowOff>
    </xdr:to>
    <xdr:sp macro="" textlink="">
      <xdr:nvSpPr>
        <xdr:cNvPr id="466" name="フローチャート: 判断 465"/>
        <xdr:cNvSpPr/>
      </xdr:nvSpPr>
      <xdr:spPr>
        <a:xfrm>
          <a:off x="8699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109374</xdr:rowOff>
    </xdr:from>
    <xdr:ext cx="534377" cy="259045"/>
    <xdr:sp macro="" textlink="">
      <xdr:nvSpPr>
        <xdr:cNvPr id="467" name="テキスト ボックス 466"/>
        <xdr:cNvSpPr txBox="1"/>
      </xdr:nvSpPr>
      <xdr:spPr>
        <a:xfrm>
          <a:off x="8483111" y="163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103398</xdr:rowOff>
    </xdr:from>
    <xdr:to>
      <xdr:col>41</xdr:col>
      <xdr:colOff>50800</xdr:colOff>
      <xdr:row>98</xdr:row>
      <xdr:rowOff>139700</xdr:rowOff>
    </xdr:to>
    <xdr:cxnSp macro="">
      <xdr:nvCxnSpPr>
        <xdr:cNvPr id="468" name="直線コネクタ 467"/>
        <xdr:cNvCxnSpPr/>
      </xdr:nvCxnSpPr>
      <xdr:spPr>
        <a:xfrm>
          <a:off x="6972300" y="16905498"/>
          <a:ext cx="889000" cy="3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154417</xdr:rowOff>
    </xdr:from>
    <xdr:to>
      <xdr:col>41</xdr:col>
      <xdr:colOff>101600</xdr:colOff>
      <xdr:row>97</xdr:row>
      <xdr:rowOff>84567</xdr:rowOff>
    </xdr:to>
    <xdr:sp macro="" textlink="">
      <xdr:nvSpPr>
        <xdr:cNvPr id="469" name="フローチャート: 判断 468"/>
        <xdr:cNvSpPr/>
      </xdr:nvSpPr>
      <xdr:spPr>
        <a:xfrm>
          <a:off x="78105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101094</xdr:rowOff>
    </xdr:from>
    <xdr:ext cx="534377" cy="259045"/>
    <xdr:sp macro="" textlink="">
      <xdr:nvSpPr>
        <xdr:cNvPr id="470" name="テキスト ボックス 469"/>
        <xdr:cNvSpPr txBox="1"/>
      </xdr:nvSpPr>
      <xdr:spPr>
        <a:xfrm>
          <a:off x="7594111" y="163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61446</xdr:rowOff>
    </xdr:from>
    <xdr:to>
      <xdr:col>36</xdr:col>
      <xdr:colOff>165100</xdr:colOff>
      <xdr:row>97</xdr:row>
      <xdr:rowOff>163046</xdr:rowOff>
    </xdr:to>
    <xdr:sp macro="" textlink="">
      <xdr:nvSpPr>
        <xdr:cNvPr id="471" name="フローチャート: 判断 470"/>
        <xdr:cNvSpPr/>
      </xdr:nvSpPr>
      <xdr:spPr>
        <a:xfrm>
          <a:off x="6921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8123</xdr:rowOff>
    </xdr:from>
    <xdr:ext cx="534377" cy="259045"/>
    <xdr:sp macro="" textlink="">
      <xdr:nvSpPr>
        <xdr:cNvPr id="472" name="テキスト ボックス 471"/>
        <xdr:cNvSpPr txBox="1"/>
      </xdr:nvSpPr>
      <xdr:spPr>
        <a:xfrm>
          <a:off x="6705111" y="164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4336</xdr:rowOff>
    </xdr:from>
    <xdr:to>
      <xdr:col>55</xdr:col>
      <xdr:colOff>50800</xdr:colOff>
      <xdr:row>98</xdr:row>
      <xdr:rowOff>105936</xdr:rowOff>
    </xdr:to>
    <xdr:sp macro="" textlink="">
      <xdr:nvSpPr>
        <xdr:cNvPr id="478" name="楕円 477"/>
        <xdr:cNvSpPr/>
      </xdr:nvSpPr>
      <xdr:spPr>
        <a:xfrm>
          <a:off x="10426700" y="1680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90713</xdr:rowOff>
    </xdr:from>
    <xdr:ext cx="534377" cy="259045"/>
    <xdr:sp macro="" textlink="">
      <xdr:nvSpPr>
        <xdr:cNvPr id="479" name="普通建設事業費 （ うち更新整備　）該当値テキスト"/>
        <xdr:cNvSpPr txBox="1"/>
      </xdr:nvSpPr>
      <xdr:spPr>
        <a:xfrm>
          <a:off x="10528300" y="1672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113836</xdr:rowOff>
    </xdr:from>
    <xdr:to>
      <xdr:col>50</xdr:col>
      <xdr:colOff>165100</xdr:colOff>
      <xdr:row>98</xdr:row>
      <xdr:rowOff>43986</xdr:rowOff>
    </xdr:to>
    <xdr:sp macro="" textlink="">
      <xdr:nvSpPr>
        <xdr:cNvPr id="480" name="楕円 479"/>
        <xdr:cNvSpPr/>
      </xdr:nvSpPr>
      <xdr:spPr>
        <a:xfrm>
          <a:off x="9588500" y="1674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35113</xdr:rowOff>
    </xdr:from>
    <xdr:ext cx="534377" cy="259045"/>
    <xdr:sp macro="" textlink="">
      <xdr:nvSpPr>
        <xdr:cNvPr id="481" name="テキスト ボックス 480"/>
        <xdr:cNvSpPr txBox="1"/>
      </xdr:nvSpPr>
      <xdr:spPr>
        <a:xfrm>
          <a:off x="9372111" y="1683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135736</xdr:rowOff>
    </xdr:from>
    <xdr:to>
      <xdr:col>46</xdr:col>
      <xdr:colOff>38100</xdr:colOff>
      <xdr:row>98</xdr:row>
      <xdr:rowOff>65886</xdr:rowOff>
    </xdr:to>
    <xdr:sp macro="" textlink="">
      <xdr:nvSpPr>
        <xdr:cNvPr id="482" name="楕円 481"/>
        <xdr:cNvSpPr/>
      </xdr:nvSpPr>
      <xdr:spPr>
        <a:xfrm>
          <a:off x="8699500" y="1676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57013</xdr:rowOff>
    </xdr:from>
    <xdr:ext cx="534377" cy="259045"/>
    <xdr:sp macro="" textlink="">
      <xdr:nvSpPr>
        <xdr:cNvPr id="483" name="テキスト ボックス 482"/>
        <xdr:cNvSpPr txBox="1"/>
      </xdr:nvSpPr>
      <xdr:spPr>
        <a:xfrm>
          <a:off x="8483111" y="1685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88900</xdr:rowOff>
    </xdr:from>
    <xdr:to>
      <xdr:col>41</xdr:col>
      <xdr:colOff>101600</xdr:colOff>
      <xdr:row>99</xdr:row>
      <xdr:rowOff>19050</xdr:rowOff>
    </xdr:to>
    <xdr:sp macro="" textlink="">
      <xdr:nvSpPr>
        <xdr:cNvPr id="484" name="楕円 483"/>
        <xdr:cNvSpPr/>
      </xdr:nvSpPr>
      <xdr:spPr>
        <a:xfrm>
          <a:off x="7810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99</xdr:row>
      <xdr:rowOff>10177</xdr:rowOff>
    </xdr:from>
    <xdr:ext cx="249299" cy="259045"/>
    <xdr:sp macro="" textlink="">
      <xdr:nvSpPr>
        <xdr:cNvPr id="485" name="テキスト ボックス 484"/>
        <xdr:cNvSpPr txBox="1"/>
      </xdr:nvSpPr>
      <xdr:spPr>
        <a:xfrm>
          <a:off x="7736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52598</xdr:rowOff>
    </xdr:from>
    <xdr:to>
      <xdr:col>36</xdr:col>
      <xdr:colOff>165100</xdr:colOff>
      <xdr:row>98</xdr:row>
      <xdr:rowOff>154198</xdr:rowOff>
    </xdr:to>
    <xdr:sp macro="" textlink="">
      <xdr:nvSpPr>
        <xdr:cNvPr id="486" name="楕円 485"/>
        <xdr:cNvSpPr/>
      </xdr:nvSpPr>
      <xdr:spPr>
        <a:xfrm>
          <a:off x="6921500" y="1685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145325</xdr:rowOff>
    </xdr:from>
    <xdr:ext cx="469744" cy="259045"/>
    <xdr:sp macro="" textlink="">
      <xdr:nvSpPr>
        <xdr:cNvPr id="487" name="テキスト ボックス 486"/>
        <xdr:cNvSpPr txBox="1"/>
      </xdr:nvSpPr>
      <xdr:spPr>
        <a:xfrm>
          <a:off x="6737428" y="16947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54775</xdr:rowOff>
    </xdr:from>
    <xdr:to>
      <xdr:col>85</xdr:col>
      <xdr:colOff>126364</xdr:colOff>
      <xdr:row>39</xdr:row>
      <xdr:rowOff>44450</xdr:rowOff>
    </xdr:to>
    <xdr:cxnSp macro="">
      <xdr:nvCxnSpPr>
        <xdr:cNvPr id="511" name="直線コネクタ 510"/>
        <xdr:cNvCxnSpPr/>
      </xdr:nvCxnSpPr>
      <xdr:spPr>
        <a:xfrm flipV="1">
          <a:off x="16317595" y="5369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1452</xdr:rowOff>
    </xdr:from>
    <xdr:ext cx="534377" cy="259045"/>
    <xdr:sp macro="" textlink="">
      <xdr:nvSpPr>
        <xdr:cNvPr id="514" name="災害復旧事業費最大値テキスト"/>
        <xdr:cNvSpPr txBox="1"/>
      </xdr:nvSpPr>
      <xdr:spPr>
        <a:xfrm>
          <a:off x="16370300" y="51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54775</xdr:rowOff>
    </xdr:from>
    <xdr:to>
      <xdr:col>86</xdr:col>
      <xdr:colOff>25400</xdr:colOff>
      <xdr:row>31</xdr:row>
      <xdr:rowOff>54775</xdr:rowOff>
    </xdr:to>
    <xdr:cxnSp macro="">
      <xdr:nvCxnSpPr>
        <xdr:cNvPr id="515" name="直線コネクタ 514"/>
        <xdr:cNvCxnSpPr/>
      </xdr:nvCxnSpPr>
      <xdr:spPr>
        <a:xfrm>
          <a:off x="16230600" y="536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6" name="直線コネクタ 51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118235</xdr:rowOff>
    </xdr:from>
    <xdr:ext cx="534377" cy="259045"/>
    <xdr:sp macro="" textlink="">
      <xdr:nvSpPr>
        <xdr:cNvPr id="517" name="災害復旧事業費平均値テキスト"/>
        <xdr:cNvSpPr txBox="1"/>
      </xdr:nvSpPr>
      <xdr:spPr>
        <a:xfrm>
          <a:off x="16370300" y="6290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95358</xdr:rowOff>
    </xdr:from>
    <xdr:to>
      <xdr:col>85</xdr:col>
      <xdr:colOff>177800</xdr:colOff>
      <xdr:row>38</xdr:row>
      <xdr:rowOff>25509</xdr:rowOff>
    </xdr:to>
    <xdr:sp macro="" textlink="">
      <xdr:nvSpPr>
        <xdr:cNvPr id="518" name="フローチャート: 判断 517"/>
        <xdr:cNvSpPr/>
      </xdr:nvSpPr>
      <xdr:spPr>
        <a:xfrm>
          <a:off x="16268700" y="64390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96082</xdr:rowOff>
    </xdr:from>
    <xdr:to>
      <xdr:col>81</xdr:col>
      <xdr:colOff>101600</xdr:colOff>
      <xdr:row>38</xdr:row>
      <xdr:rowOff>26232</xdr:rowOff>
    </xdr:to>
    <xdr:sp macro="" textlink="">
      <xdr:nvSpPr>
        <xdr:cNvPr id="520" name="フローチャート: 判断 519"/>
        <xdr:cNvSpPr/>
      </xdr:nvSpPr>
      <xdr:spPr>
        <a:xfrm>
          <a:off x="154305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42759</xdr:rowOff>
    </xdr:from>
    <xdr:ext cx="534377" cy="259045"/>
    <xdr:sp macro="" textlink="">
      <xdr:nvSpPr>
        <xdr:cNvPr id="521" name="テキスト ボックス 520"/>
        <xdr:cNvSpPr txBox="1"/>
      </xdr:nvSpPr>
      <xdr:spPr>
        <a:xfrm>
          <a:off x="15214111" y="621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129458</xdr:rowOff>
    </xdr:from>
    <xdr:to>
      <xdr:col>76</xdr:col>
      <xdr:colOff>165100</xdr:colOff>
      <xdr:row>38</xdr:row>
      <xdr:rowOff>59607</xdr:rowOff>
    </xdr:to>
    <xdr:sp macro="" textlink="">
      <xdr:nvSpPr>
        <xdr:cNvPr id="523" name="フローチャート: 判断 522"/>
        <xdr:cNvSpPr/>
      </xdr:nvSpPr>
      <xdr:spPr>
        <a:xfrm>
          <a:off x="14541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76135</xdr:rowOff>
    </xdr:from>
    <xdr:ext cx="534377" cy="259045"/>
    <xdr:sp macro="" textlink="">
      <xdr:nvSpPr>
        <xdr:cNvPr id="524" name="テキスト ボックス 523"/>
        <xdr:cNvSpPr txBox="1"/>
      </xdr:nvSpPr>
      <xdr:spPr>
        <a:xfrm>
          <a:off x="14325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91053</xdr:rowOff>
    </xdr:from>
    <xdr:to>
      <xdr:col>72</xdr:col>
      <xdr:colOff>38100</xdr:colOff>
      <xdr:row>38</xdr:row>
      <xdr:rowOff>21203</xdr:rowOff>
    </xdr:to>
    <xdr:sp macro="" textlink="">
      <xdr:nvSpPr>
        <xdr:cNvPr id="526" name="フローチャート: 判断 525"/>
        <xdr:cNvSpPr/>
      </xdr:nvSpPr>
      <xdr:spPr>
        <a:xfrm>
          <a:off x="13652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37730</xdr:rowOff>
    </xdr:from>
    <xdr:ext cx="534377" cy="259045"/>
    <xdr:sp macro="" textlink="">
      <xdr:nvSpPr>
        <xdr:cNvPr id="527" name="テキスト ボックス 526"/>
        <xdr:cNvSpPr txBox="1"/>
      </xdr:nvSpPr>
      <xdr:spPr>
        <a:xfrm>
          <a:off x="13436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152698</xdr:rowOff>
    </xdr:from>
    <xdr:to>
      <xdr:col>67</xdr:col>
      <xdr:colOff>101600</xdr:colOff>
      <xdr:row>38</xdr:row>
      <xdr:rowOff>82848</xdr:rowOff>
    </xdr:to>
    <xdr:sp macro="" textlink="">
      <xdr:nvSpPr>
        <xdr:cNvPr id="528" name="フローチャート: 判断 527"/>
        <xdr:cNvSpPr/>
      </xdr:nvSpPr>
      <xdr:spPr>
        <a:xfrm>
          <a:off x="12763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99375</xdr:rowOff>
    </xdr:from>
    <xdr:ext cx="469744" cy="259045"/>
    <xdr:sp macro="" textlink="">
      <xdr:nvSpPr>
        <xdr:cNvPr id="529" name="テキスト ボックス 528"/>
        <xdr:cNvSpPr txBox="1"/>
      </xdr:nvSpPr>
      <xdr:spPr>
        <a:xfrm>
          <a:off x="12579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6"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150714</xdr:rowOff>
    </xdr:from>
    <xdr:to>
      <xdr:col>85</xdr:col>
      <xdr:colOff>126364</xdr:colOff>
      <xdr:row>78</xdr:row>
      <xdr:rowOff>98941</xdr:rowOff>
    </xdr:to>
    <xdr:cxnSp macro="">
      <xdr:nvCxnSpPr>
        <xdr:cNvPr id="615" name="直線コネクタ 614"/>
        <xdr:cNvCxnSpPr/>
      </xdr:nvCxnSpPr>
      <xdr:spPr>
        <a:xfrm flipV="1">
          <a:off x="16317595" y="12152214"/>
          <a:ext cx="1269" cy="131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102768</xdr:rowOff>
    </xdr:from>
    <xdr:ext cx="469744" cy="259045"/>
    <xdr:sp macro="" textlink="">
      <xdr:nvSpPr>
        <xdr:cNvPr id="616" name="公債費最小値テキスト"/>
        <xdr:cNvSpPr txBox="1"/>
      </xdr:nvSpPr>
      <xdr:spPr>
        <a:xfrm>
          <a:off x="16370300" y="1347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98941</xdr:rowOff>
    </xdr:from>
    <xdr:to>
      <xdr:col>86</xdr:col>
      <xdr:colOff>25400</xdr:colOff>
      <xdr:row>78</xdr:row>
      <xdr:rowOff>98941</xdr:rowOff>
    </xdr:to>
    <xdr:cxnSp macro="">
      <xdr:nvCxnSpPr>
        <xdr:cNvPr id="617" name="直線コネクタ 616"/>
        <xdr:cNvCxnSpPr/>
      </xdr:nvCxnSpPr>
      <xdr:spPr>
        <a:xfrm>
          <a:off x="16230600" y="1347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97391</xdr:rowOff>
    </xdr:from>
    <xdr:ext cx="599010" cy="259045"/>
    <xdr:sp macro="" textlink="">
      <xdr:nvSpPr>
        <xdr:cNvPr id="618" name="公債費最大値テキスト"/>
        <xdr:cNvSpPr txBox="1"/>
      </xdr:nvSpPr>
      <xdr:spPr>
        <a:xfrm>
          <a:off x="16370300" y="1192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150714</xdr:rowOff>
    </xdr:from>
    <xdr:to>
      <xdr:col>86</xdr:col>
      <xdr:colOff>25400</xdr:colOff>
      <xdr:row>70</xdr:row>
      <xdr:rowOff>150714</xdr:rowOff>
    </xdr:to>
    <xdr:cxnSp macro="">
      <xdr:nvCxnSpPr>
        <xdr:cNvPr id="619" name="直線コネクタ 618"/>
        <xdr:cNvCxnSpPr/>
      </xdr:nvCxnSpPr>
      <xdr:spPr>
        <a:xfrm>
          <a:off x="16230600" y="1215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93176</xdr:rowOff>
    </xdr:from>
    <xdr:to>
      <xdr:col>85</xdr:col>
      <xdr:colOff>127000</xdr:colOff>
      <xdr:row>77</xdr:row>
      <xdr:rowOff>94473</xdr:rowOff>
    </xdr:to>
    <xdr:cxnSp macro="">
      <xdr:nvCxnSpPr>
        <xdr:cNvPr id="620" name="直線コネクタ 619"/>
        <xdr:cNvCxnSpPr/>
      </xdr:nvCxnSpPr>
      <xdr:spPr>
        <a:xfrm>
          <a:off x="15481300" y="13294826"/>
          <a:ext cx="838200" cy="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127254</xdr:rowOff>
    </xdr:from>
    <xdr:ext cx="534377" cy="259045"/>
    <xdr:sp macro="" textlink="">
      <xdr:nvSpPr>
        <xdr:cNvPr id="621" name="公債費平均値テキスト"/>
        <xdr:cNvSpPr txBox="1"/>
      </xdr:nvSpPr>
      <xdr:spPr>
        <a:xfrm>
          <a:off x="16370300" y="12986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104377</xdr:rowOff>
    </xdr:from>
    <xdr:to>
      <xdr:col>85</xdr:col>
      <xdr:colOff>177800</xdr:colOff>
      <xdr:row>77</xdr:row>
      <xdr:rowOff>34527</xdr:rowOff>
    </xdr:to>
    <xdr:sp macro="" textlink="">
      <xdr:nvSpPr>
        <xdr:cNvPr id="622" name="フローチャート: 判断 621"/>
        <xdr:cNvSpPr/>
      </xdr:nvSpPr>
      <xdr:spPr>
        <a:xfrm>
          <a:off x="162687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90894</xdr:rowOff>
    </xdr:from>
    <xdr:to>
      <xdr:col>81</xdr:col>
      <xdr:colOff>50800</xdr:colOff>
      <xdr:row>77</xdr:row>
      <xdr:rowOff>93176</xdr:rowOff>
    </xdr:to>
    <xdr:cxnSp macro="">
      <xdr:nvCxnSpPr>
        <xdr:cNvPr id="623" name="直線コネクタ 622"/>
        <xdr:cNvCxnSpPr/>
      </xdr:nvCxnSpPr>
      <xdr:spPr>
        <a:xfrm>
          <a:off x="14592300" y="13292544"/>
          <a:ext cx="889000" cy="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88872</xdr:rowOff>
    </xdr:from>
    <xdr:to>
      <xdr:col>81</xdr:col>
      <xdr:colOff>101600</xdr:colOff>
      <xdr:row>77</xdr:row>
      <xdr:rowOff>19022</xdr:rowOff>
    </xdr:to>
    <xdr:sp macro="" textlink="">
      <xdr:nvSpPr>
        <xdr:cNvPr id="624" name="フローチャート: 判断 623"/>
        <xdr:cNvSpPr/>
      </xdr:nvSpPr>
      <xdr:spPr>
        <a:xfrm>
          <a:off x="15430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35550</xdr:rowOff>
    </xdr:from>
    <xdr:ext cx="534377" cy="259045"/>
    <xdr:sp macro="" textlink="">
      <xdr:nvSpPr>
        <xdr:cNvPr id="625" name="テキスト ボックス 624"/>
        <xdr:cNvSpPr txBox="1"/>
      </xdr:nvSpPr>
      <xdr:spPr>
        <a:xfrm>
          <a:off x="15214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90894</xdr:rowOff>
    </xdr:from>
    <xdr:to>
      <xdr:col>76</xdr:col>
      <xdr:colOff>114300</xdr:colOff>
      <xdr:row>77</xdr:row>
      <xdr:rowOff>93103</xdr:rowOff>
    </xdr:to>
    <xdr:cxnSp macro="">
      <xdr:nvCxnSpPr>
        <xdr:cNvPr id="626" name="直線コネクタ 625"/>
        <xdr:cNvCxnSpPr/>
      </xdr:nvCxnSpPr>
      <xdr:spPr>
        <a:xfrm flipV="1">
          <a:off x="13703300" y="13292544"/>
          <a:ext cx="8890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88081</xdr:rowOff>
    </xdr:from>
    <xdr:to>
      <xdr:col>76</xdr:col>
      <xdr:colOff>165100</xdr:colOff>
      <xdr:row>77</xdr:row>
      <xdr:rowOff>18231</xdr:rowOff>
    </xdr:to>
    <xdr:sp macro="" textlink="">
      <xdr:nvSpPr>
        <xdr:cNvPr id="627" name="フローチャート: 判断 626"/>
        <xdr:cNvSpPr/>
      </xdr:nvSpPr>
      <xdr:spPr>
        <a:xfrm>
          <a:off x="14541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34758</xdr:rowOff>
    </xdr:from>
    <xdr:ext cx="534377" cy="259045"/>
    <xdr:sp macro="" textlink="">
      <xdr:nvSpPr>
        <xdr:cNvPr id="628" name="テキスト ボックス 627"/>
        <xdr:cNvSpPr txBox="1"/>
      </xdr:nvSpPr>
      <xdr:spPr>
        <a:xfrm>
          <a:off x="14325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86871</xdr:rowOff>
    </xdr:from>
    <xdr:to>
      <xdr:col>71</xdr:col>
      <xdr:colOff>177800</xdr:colOff>
      <xdr:row>77</xdr:row>
      <xdr:rowOff>93103</xdr:rowOff>
    </xdr:to>
    <xdr:cxnSp macro="">
      <xdr:nvCxnSpPr>
        <xdr:cNvPr id="629" name="直線コネクタ 628"/>
        <xdr:cNvCxnSpPr/>
      </xdr:nvCxnSpPr>
      <xdr:spPr>
        <a:xfrm>
          <a:off x="12814300" y="13288521"/>
          <a:ext cx="889000" cy="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102904</xdr:rowOff>
    </xdr:from>
    <xdr:to>
      <xdr:col>72</xdr:col>
      <xdr:colOff>38100</xdr:colOff>
      <xdr:row>77</xdr:row>
      <xdr:rowOff>33054</xdr:rowOff>
    </xdr:to>
    <xdr:sp macro="" textlink="">
      <xdr:nvSpPr>
        <xdr:cNvPr id="630" name="フローチャート: 判断 629"/>
        <xdr:cNvSpPr/>
      </xdr:nvSpPr>
      <xdr:spPr>
        <a:xfrm>
          <a:off x="13652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49581</xdr:rowOff>
    </xdr:from>
    <xdr:ext cx="534377" cy="259045"/>
    <xdr:sp macro="" textlink="">
      <xdr:nvSpPr>
        <xdr:cNvPr id="631" name="テキスト ボックス 630"/>
        <xdr:cNvSpPr txBox="1"/>
      </xdr:nvSpPr>
      <xdr:spPr>
        <a:xfrm>
          <a:off x="13436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122816</xdr:rowOff>
    </xdr:from>
    <xdr:to>
      <xdr:col>67</xdr:col>
      <xdr:colOff>101600</xdr:colOff>
      <xdr:row>77</xdr:row>
      <xdr:rowOff>52966</xdr:rowOff>
    </xdr:to>
    <xdr:sp macro="" textlink="">
      <xdr:nvSpPr>
        <xdr:cNvPr id="632" name="フローチャート: 判断 631"/>
        <xdr:cNvSpPr/>
      </xdr:nvSpPr>
      <xdr:spPr>
        <a:xfrm>
          <a:off x="12763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69492</xdr:rowOff>
    </xdr:from>
    <xdr:ext cx="534377" cy="259045"/>
    <xdr:sp macro="" textlink="">
      <xdr:nvSpPr>
        <xdr:cNvPr id="633" name="テキスト ボックス 632"/>
        <xdr:cNvSpPr txBox="1"/>
      </xdr:nvSpPr>
      <xdr:spPr>
        <a:xfrm>
          <a:off x="12547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43673</xdr:rowOff>
    </xdr:from>
    <xdr:to>
      <xdr:col>85</xdr:col>
      <xdr:colOff>177800</xdr:colOff>
      <xdr:row>77</xdr:row>
      <xdr:rowOff>145273</xdr:rowOff>
    </xdr:to>
    <xdr:sp macro="" textlink="">
      <xdr:nvSpPr>
        <xdr:cNvPr id="639" name="楕円 638"/>
        <xdr:cNvSpPr/>
      </xdr:nvSpPr>
      <xdr:spPr>
        <a:xfrm>
          <a:off x="16268700" y="1324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22100</xdr:rowOff>
    </xdr:from>
    <xdr:ext cx="534377" cy="259045"/>
    <xdr:sp macro="" textlink="">
      <xdr:nvSpPr>
        <xdr:cNvPr id="640" name="公債費該当値テキスト"/>
        <xdr:cNvSpPr txBox="1"/>
      </xdr:nvSpPr>
      <xdr:spPr>
        <a:xfrm>
          <a:off x="16370300" y="1322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42376</xdr:rowOff>
    </xdr:from>
    <xdr:to>
      <xdr:col>81</xdr:col>
      <xdr:colOff>101600</xdr:colOff>
      <xdr:row>77</xdr:row>
      <xdr:rowOff>143976</xdr:rowOff>
    </xdr:to>
    <xdr:sp macro="" textlink="">
      <xdr:nvSpPr>
        <xdr:cNvPr id="641" name="楕円 640"/>
        <xdr:cNvSpPr/>
      </xdr:nvSpPr>
      <xdr:spPr>
        <a:xfrm>
          <a:off x="15430500" y="1324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135103</xdr:rowOff>
    </xdr:from>
    <xdr:ext cx="534377" cy="259045"/>
    <xdr:sp macro="" textlink="">
      <xdr:nvSpPr>
        <xdr:cNvPr id="642" name="テキスト ボックス 641"/>
        <xdr:cNvSpPr txBox="1"/>
      </xdr:nvSpPr>
      <xdr:spPr>
        <a:xfrm>
          <a:off x="15214111" y="1333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40094</xdr:rowOff>
    </xdr:from>
    <xdr:to>
      <xdr:col>76</xdr:col>
      <xdr:colOff>165100</xdr:colOff>
      <xdr:row>77</xdr:row>
      <xdr:rowOff>141694</xdr:rowOff>
    </xdr:to>
    <xdr:sp macro="" textlink="">
      <xdr:nvSpPr>
        <xdr:cNvPr id="643" name="楕円 642"/>
        <xdr:cNvSpPr/>
      </xdr:nvSpPr>
      <xdr:spPr>
        <a:xfrm>
          <a:off x="14541500" y="1324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132821</xdr:rowOff>
    </xdr:from>
    <xdr:ext cx="534377" cy="259045"/>
    <xdr:sp macro="" textlink="">
      <xdr:nvSpPr>
        <xdr:cNvPr id="644" name="テキスト ボックス 643"/>
        <xdr:cNvSpPr txBox="1"/>
      </xdr:nvSpPr>
      <xdr:spPr>
        <a:xfrm>
          <a:off x="14325111" y="1333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42303</xdr:rowOff>
    </xdr:from>
    <xdr:to>
      <xdr:col>72</xdr:col>
      <xdr:colOff>38100</xdr:colOff>
      <xdr:row>77</xdr:row>
      <xdr:rowOff>143903</xdr:rowOff>
    </xdr:to>
    <xdr:sp macro="" textlink="">
      <xdr:nvSpPr>
        <xdr:cNvPr id="645" name="楕円 644"/>
        <xdr:cNvSpPr/>
      </xdr:nvSpPr>
      <xdr:spPr>
        <a:xfrm>
          <a:off x="13652500" y="1324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135030</xdr:rowOff>
    </xdr:from>
    <xdr:ext cx="534377" cy="259045"/>
    <xdr:sp macro="" textlink="">
      <xdr:nvSpPr>
        <xdr:cNvPr id="646" name="テキスト ボックス 645"/>
        <xdr:cNvSpPr txBox="1"/>
      </xdr:nvSpPr>
      <xdr:spPr>
        <a:xfrm>
          <a:off x="13436111" y="1333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36071</xdr:rowOff>
    </xdr:from>
    <xdr:to>
      <xdr:col>67</xdr:col>
      <xdr:colOff>101600</xdr:colOff>
      <xdr:row>77</xdr:row>
      <xdr:rowOff>137671</xdr:rowOff>
    </xdr:to>
    <xdr:sp macro="" textlink="">
      <xdr:nvSpPr>
        <xdr:cNvPr id="647" name="楕円 646"/>
        <xdr:cNvSpPr/>
      </xdr:nvSpPr>
      <xdr:spPr>
        <a:xfrm>
          <a:off x="12763500" y="1323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128798</xdr:rowOff>
    </xdr:from>
    <xdr:ext cx="534377" cy="259045"/>
    <xdr:sp macro="" textlink="">
      <xdr:nvSpPr>
        <xdr:cNvPr id="648" name="テキスト ボックス 647"/>
        <xdr:cNvSpPr txBox="1"/>
      </xdr:nvSpPr>
      <xdr:spPr>
        <a:xfrm>
          <a:off x="12547111" y="1333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167411</xdr:rowOff>
    </xdr:from>
    <xdr:to>
      <xdr:col>85</xdr:col>
      <xdr:colOff>126364</xdr:colOff>
      <xdr:row>98</xdr:row>
      <xdr:rowOff>138125</xdr:rowOff>
    </xdr:to>
    <xdr:cxnSp macro="">
      <xdr:nvCxnSpPr>
        <xdr:cNvPr id="670" name="直線コネクタ 669"/>
        <xdr:cNvCxnSpPr/>
      </xdr:nvCxnSpPr>
      <xdr:spPr>
        <a:xfrm flipV="1">
          <a:off x="16317595" y="15769361"/>
          <a:ext cx="1269" cy="1170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71" name="積立金最小値テキスト"/>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72" name="直線コネクタ 671"/>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114088</xdr:rowOff>
    </xdr:from>
    <xdr:ext cx="599010" cy="259045"/>
    <xdr:sp macro="" textlink="">
      <xdr:nvSpPr>
        <xdr:cNvPr id="673" name="積立金最大値テキスト"/>
        <xdr:cNvSpPr txBox="1"/>
      </xdr:nvSpPr>
      <xdr:spPr>
        <a:xfrm>
          <a:off x="16370300" y="1554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167411</xdr:rowOff>
    </xdr:from>
    <xdr:to>
      <xdr:col>86</xdr:col>
      <xdr:colOff>25400</xdr:colOff>
      <xdr:row>91</xdr:row>
      <xdr:rowOff>167411</xdr:rowOff>
    </xdr:to>
    <xdr:cxnSp macro="">
      <xdr:nvCxnSpPr>
        <xdr:cNvPr id="674" name="直線コネクタ 673"/>
        <xdr:cNvCxnSpPr/>
      </xdr:nvCxnSpPr>
      <xdr:spPr>
        <a:xfrm>
          <a:off x="16230600" y="1576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138125</xdr:rowOff>
    </xdr:from>
    <xdr:to>
      <xdr:col>85</xdr:col>
      <xdr:colOff>127000</xdr:colOff>
      <xdr:row>98</xdr:row>
      <xdr:rowOff>138771</xdr:rowOff>
    </xdr:to>
    <xdr:cxnSp macro="">
      <xdr:nvCxnSpPr>
        <xdr:cNvPr id="675" name="直線コネクタ 674"/>
        <xdr:cNvCxnSpPr/>
      </xdr:nvCxnSpPr>
      <xdr:spPr>
        <a:xfrm flipV="1">
          <a:off x="15481300" y="16940225"/>
          <a:ext cx="838200" cy="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170873</xdr:rowOff>
    </xdr:from>
    <xdr:ext cx="534377" cy="259045"/>
    <xdr:sp macro="" textlink="">
      <xdr:nvSpPr>
        <xdr:cNvPr id="676" name="積立金平均値テキスト"/>
        <xdr:cNvSpPr txBox="1"/>
      </xdr:nvSpPr>
      <xdr:spPr>
        <a:xfrm>
          <a:off x="16370300" y="16630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147996</xdr:rowOff>
    </xdr:from>
    <xdr:to>
      <xdr:col>85</xdr:col>
      <xdr:colOff>177800</xdr:colOff>
      <xdr:row>98</xdr:row>
      <xdr:rowOff>78146</xdr:rowOff>
    </xdr:to>
    <xdr:sp macro="" textlink="">
      <xdr:nvSpPr>
        <xdr:cNvPr id="677" name="フローチャート: 判断 676"/>
        <xdr:cNvSpPr/>
      </xdr:nvSpPr>
      <xdr:spPr>
        <a:xfrm>
          <a:off x="16268700" y="1677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138771</xdr:rowOff>
    </xdr:from>
    <xdr:to>
      <xdr:col>81</xdr:col>
      <xdr:colOff>50800</xdr:colOff>
      <xdr:row>98</xdr:row>
      <xdr:rowOff>139027</xdr:rowOff>
    </xdr:to>
    <xdr:cxnSp macro="">
      <xdr:nvCxnSpPr>
        <xdr:cNvPr id="678" name="直線コネクタ 677"/>
        <xdr:cNvCxnSpPr/>
      </xdr:nvCxnSpPr>
      <xdr:spPr>
        <a:xfrm flipV="1">
          <a:off x="14592300" y="16940871"/>
          <a:ext cx="889000" cy="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148439</xdr:rowOff>
    </xdr:from>
    <xdr:to>
      <xdr:col>81</xdr:col>
      <xdr:colOff>101600</xdr:colOff>
      <xdr:row>98</xdr:row>
      <xdr:rowOff>78589</xdr:rowOff>
    </xdr:to>
    <xdr:sp macro="" textlink="">
      <xdr:nvSpPr>
        <xdr:cNvPr id="679" name="フローチャート: 判断 678"/>
        <xdr:cNvSpPr/>
      </xdr:nvSpPr>
      <xdr:spPr>
        <a:xfrm>
          <a:off x="154305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95116</xdr:rowOff>
    </xdr:from>
    <xdr:ext cx="534377" cy="259045"/>
    <xdr:sp macro="" textlink="">
      <xdr:nvSpPr>
        <xdr:cNvPr id="680" name="テキスト ボックス 679"/>
        <xdr:cNvSpPr txBox="1"/>
      </xdr:nvSpPr>
      <xdr:spPr>
        <a:xfrm>
          <a:off x="15214111" y="1655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138836</xdr:rowOff>
    </xdr:from>
    <xdr:to>
      <xdr:col>76</xdr:col>
      <xdr:colOff>114300</xdr:colOff>
      <xdr:row>98</xdr:row>
      <xdr:rowOff>139027</xdr:rowOff>
    </xdr:to>
    <xdr:cxnSp macro="">
      <xdr:nvCxnSpPr>
        <xdr:cNvPr id="681" name="直線コネクタ 680"/>
        <xdr:cNvCxnSpPr/>
      </xdr:nvCxnSpPr>
      <xdr:spPr>
        <a:xfrm>
          <a:off x="13703300" y="16940936"/>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135896</xdr:rowOff>
    </xdr:from>
    <xdr:to>
      <xdr:col>76</xdr:col>
      <xdr:colOff>165100</xdr:colOff>
      <xdr:row>98</xdr:row>
      <xdr:rowOff>66046</xdr:rowOff>
    </xdr:to>
    <xdr:sp macro="" textlink="">
      <xdr:nvSpPr>
        <xdr:cNvPr id="682" name="フローチャート: 判断 681"/>
        <xdr:cNvSpPr/>
      </xdr:nvSpPr>
      <xdr:spPr>
        <a:xfrm>
          <a:off x="14541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82573</xdr:rowOff>
    </xdr:from>
    <xdr:ext cx="534377" cy="259045"/>
    <xdr:sp macro="" textlink="">
      <xdr:nvSpPr>
        <xdr:cNvPr id="683" name="テキスト ボックス 682"/>
        <xdr:cNvSpPr txBox="1"/>
      </xdr:nvSpPr>
      <xdr:spPr>
        <a:xfrm>
          <a:off x="14325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138742</xdr:rowOff>
    </xdr:from>
    <xdr:to>
      <xdr:col>71</xdr:col>
      <xdr:colOff>177800</xdr:colOff>
      <xdr:row>98</xdr:row>
      <xdr:rowOff>138836</xdr:rowOff>
    </xdr:to>
    <xdr:cxnSp macro="">
      <xdr:nvCxnSpPr>
        <xdr:cNvPr id="684" name="直線コネクタ 683"/>
        <xdr:cNvCxnSpPr/>
      </xdr:nvCxnSpPr>
      <xdr:spPr>
        <a:xfrm>
          <a:off x="12814300" y="16940842"/>
          <a:ext cx="889000" cy="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147070</xdr:rowOff>
    </xdr:from>
    <xdr:to>
      <xdr:col>72</xdr:col>
      <xdr:colOff>38100</xdr:colOff>
      <xdr:row>98</xdr:row>
      <xdr:rowOff>77220</xdr:rowOff>
    </xdr:to>
    <xdr:sp macro="" textlink="">
      <xdr:nvSpPr>
        <xdr:cNvPr id="685" name="フローチャート: 判断 684"/>
        <xdr:cNvSpPr/>
      </xdr:nvSpPr>
      <xdr:spPr>
        <a:xfrm>
          <a:off x="13652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93747</xdr:rowOff>
    </xdr:from>
    <xdr:ext cx="534377" cy="259045"/>
    <xdr:sp macro="" textlink="">
      <xdr:nvSpPr>
        <xdr:cNvPr id="686" name="テキスト ボックス 685"/>
        <xdr:cNvSpPr txBox="1"/>
      </xdr:nvSpPr>
      <xdr:spPr>
        <a:xfrm>
          <a:off x="13436111" y="1655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154967</xdr:rowOff>
    </xdr:from>
    <xdr:to>
      <xdr:col>67</xdr:col>
      <xdr:colOff>101600</xdr:colOff>
      <xdr:row>98</xdr:row>
      <xdr:rowOff>85117</xdr:rowOff>
    </xdr:to>
    <xdr:sp macro="" textlink="">
      <xdr:nvSpPr>
        <xdr:cNvPr id="687" name="フローチャート: 判断 686"/>
        <xdr:cNvSpPr/>
      </xdr:nvSpPr>
      <xdr:spPr>
        <a:xfrm>
          <a:off x="12763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101644</xdr:rowOff>
    </xdr:from>
    <xdr:ext cx="534377" cy="259045"/>
    <xdr:sp macro="" textlink="">
      <xdr:nvSpPr>
        <xdr:cNvPr id="688" name="テキスト ボックス 687"/>
        <xdr:cNvSpPr txBox="1"/>
      </xdr:nvSpPr>
      <xdr:spPr>
        <a:xfrm>
          <a:off x="12547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87325</xdr:rowOff>
    </xdr:from>
    <xdr:to>
      <xdr:col>85</xdr:col>
      <xdr:colOff>177800</xdr:colOff>
      <xdr:row>99</xdr:row>
      <xdr:rowOff>17475</xdr:rowOff>
    </xdr:to>
    <xdr:sp macro="" textlink="">
      <xdr:nvSpPr>
        <xdr:cNvPr id="694" name="楕円 693"/>
        <xdr:cNvSpPr/>
      </xdr:nvSpPr>
      <xdr:spPr>
        <a:xfrm>
          <a:off x="16268700" y="1688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2252</xdr:rowOff>
    </xdr:from>
    <xdr:ext cx="378565" cy="259045"/>
    <xdr:sp macro="" textlink="">
      <xdr:nvSpPr>
        <xdr:cNvPr id="695" name="積立金該当値テキスト"/>
        <xdr:cNvSpPr txBox="1"/>
      </xdr:nvSpPr>
      <xdr:spPr>
        <a:xfrm>
          <a:off x="16370300" y="16804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87971</xdr:rowOff>
    </xdr:from>
    <xdr:to>
      <xdr:col>81</xdr:col>
      <xdr:colOff>101600</xdr:colOff>
      <xdr:row>99</xdr:row>
      <xdr:rowOff>18121</xdr:rowOff>
    </xdr:to>
    <xdr:sp macro="" textlink="">
      <xdr:nvSpPr>
        <xdr:cNvPr id="696" name="楕円 695"/>
        <xdr:cNvSpPr/>
      </xdr:nvSpPr>
      <xdr:spPr>
        <a:xfrm>
          <a:off x="15430500" y="168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9248</xdr:rowOff>
    </xdr:from>
    <xdr:ext cx="378565" cy="259045"/>
    <xdr:sp macro="" textlink="">
      <xdr:nvSpPr>
        <xdr:cNvPr id="697" name="テキスト ボックス 696"/>
        <xdr:cNvSpPr txBox="1"/>
      </xdr:nvSpPr>
      <xdr:spPr>
        <a:xfrm>
          <a:off x="15292017" y="16982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88227</xdr:rowOff>
    </xdr:from>
    <xdr:to>
      <xdr:col>76</xdr:col>
      <xdr:colOff>165100</xdr:colOff>
      <xdr:row>99</xdr:row>
      <xdr:rowOff>18377</xdr:rowOff>
    </xdr:to>
    <xdr:sp macro="" textlink="">
      <xdr:nvSpPr>
        <xdr:cNvPr id="698" name="楕円 697"/>
        <xdr:cNvSpPr/>
      </xdr:nvSpPr>
      <xdr:spPr>
        <a:xfrm>
          <a:off x="14541500" y="1689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9504</xdr:rowOff>
    </xdr:from>
    <xdr:ext cx="378565" cy="259045"/>
    <xdr:sp macro="" textlink="">
      <xdr:nvSpPr>
        <xdr:cNvPr id="699" name="テキスト ボックス 698"/>
        <xdr:cNvSpPr txBox="1"/>
      </xdr:nvSpPr>
      <xdr:spPr>
        <a:xfrm>
          <a:off x="14403017" y="169830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88036</xdr:rowOff>
    </xdr:from>
    <xdr:to>
      <xdr:col>72</xdr:col>
      <xdr:colOff>38100</xdr:colOff>
      <xdr:row>99</xdr:row>
      <xdr:rowOff>18186</xdr:rowOff>
    </xdr:to>
    <xdr:sp macro="" textlink="">
      <xdr:nvSpPr>
        <xdr:cNvPr id="700" name="楕円 699"/>
        <xdr:cNvSpPr/>
      </xdr:nvSpPr>
      <xdr:spPr>
        <a:xfrm>
          <a:off x="13652500" y="1689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9313</xdr:rowOff>
    </xdr:from>
    <xdr:ext cx="378565" cy="259045"/>
    <xdr:sp macro="" textlink="">
      <xdr:nvSpPr>
        <xdr:cNvPr id="701" name="テキスト ボックス 700"/>
        <xdr:cNvSpPr txBox="1"/>
      </xdr:nvSpPr>
      <xdr:spPr>
        <a:xfrm>
          <a:off x="13514017" y="16982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87942</xdr:rowOff>
    </xdr:from>
    <xdr:to>
      <xdr:col>67</xdr:col>
      <xdr:colOff>101600</xdr:colOff>
      <xdr:row>99</xdr:row>
      <xdr:rowOff>18092</xdr:rowOff>
    </xdr:to>
    <xdr:sp macro="" textlink="">
      <xdr:nvSpPr>
        <xdr:cNvPr id="702" name="楕円 701"/>
        <xdr:cNvSpPr/>
      </xdr:nvSpPr>
      <xdr:spPr>
        <a:xfrm>
          <a:off x="12763500" y="1689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9219</xdr:rowOff>
    </xdr:from>
    <xdr:ext cx="378565" cy="259045"/>
    <xdr:sp macro="" textlink="">
      <xdr:nvSpPr>
        <xdr:cNvPr id="703" name="テキスト ボックス 702"/>
        <xdr:cNvSpPr txBox="1"/>
      </xdr:nvSpPr>
      <xdr:spPr>
        <a:xfrm>
          <a:off x="12625017" y="16982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29972</xdr:rowOff>
    </xdr:from>
    <xdr:to>
      <xdr:col>116</xdr:col>
      <xdr:colOff>62864</xdr:colOff>
      <xdr:row>38</xdr:row>
      <xdr:rowOff>139700</xdr:rowOff>
    </xdr:to>
    <xdr:cxnSp macro="">
      <xdr:nvCxnSpPr>
        <xdr:cNvPr id="725" name="直線コネクタ 724"/>
        <xdr:cNvCxnSpPr/>
      </xdr:nvCxnSpPr>
      <xdr:spPr>
        <a:xfrm flipV="1">
          <a:off x="22159595" y="5516372"/>
          <a:ext cx="1269"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148099</xdr:rowOff>
    </xdr:from>
    <xdr:ext cx="534377" cy="259045"/>
    <xdr:sp macro="" textlink="">
      <xdr:nvSpPr>
        <xdr:cNvPr id="728" name="投資及び出資金最大値テキスト"/>
        <xdr:cNvSpPr txBox="1"/>
      </xdr:nvSpPr>
      <xdr:spPr>
        <a:xfrm>
          <a:off x="22212300" y="529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29972</xdr:rowOff>
    </xdr:from>
    <xdr:to>
      <xdr:col>116</xdr:col>
      <xdr:colOff>152400</xdr:colOff>
      <xdr:row>32</xdr:row>
      <xdr:rowOff>29972</xdr:rowOff>
    </xdr:to>
    <xdr:cxnSp macro="">
      <xdr:nvCxnSpPr>
        <xdr:cNvPr id="729" name="直線コネクタ 728"/>
        <xdr:cNvCxnSpPr/>
      </xdr:nvCxnSpPr>
      <xdr:spPr>
        <a:xfrm>
          <a:off x="22072600" y="5516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45163</xdr:rowOff>
    </xdr:from>
    <xdr:ext cx="469744" cy="259045"/>
    <xdr:sp macro="" textlink="">
      <xdr:nvSpPr>
        <xdr:cNvPr id="731" name="投資及び出資金平均値テキスト"/>
        <xdr:cNvSpPr txBox="1"/>
      </xdr:nvSpPr>
      <xdr:spPr>
        <a:xfrm>
          <a:off x="22212300" y="638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22286</xdr:rowOff>
    </xdr:from>
    <xdr:to>
      <xdr:col>116</xdr:col>
      <xdr:colOff>114300</xdr:colOff>
      <xdr:row>38</xdr:row>
      <xdr:rowOff>123886</xdr:rowOff>
    </xdr:to>
    <xdr:sp macro="" textlink="">
      <xdr:nvSpPr>
        <xdr:cNvPr id="732" name="フローチャート: 判断 731"/>
        <xdr:cNvSpPr/>
      </xdr:nvSpPr>
      <xdr:spPr>
        <a:xfrm>
          <a:off x="221107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4090</xdr:rowOff>
    </xdr:from>
    <xdr:to>
      <xdr:col>112</xdr:col>
      <xdr:colOff>38100</xdr:colOff>
      <xdr:row>38</xdr:row>
      <xdr:rowOff>105690</xdr:rowOff>
    </xdr:to>
    <xdr:sp macro="" textlink="">
      <xdr:nvSpPr>
        <xdr:cNvPr id="734" name="フローチャート: 判断 733"/>
        <xdr:cNvSpPr/>
      </xdr:nvSpPr>
      <xdr:spPr>
        <a:xfrm>
          <a:off x="21272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122216</xdr:rowOff>
    </xdr:from>
    <xdr:ext cx="469744" cy="259045"/>
    <xdr:sp macro="" textlink="">
      <xdr:nvSpPr>
        <xdr:cNvPr id="735" name="テキスト ボックス 734"/>
        <xdr:cNvSpPr txBox="1"/>
      </xdr:nvSpPr>
      <xdr:spPr>
        <a:xfrm>
          <a:off x="21088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11405</xdr:rowOff>
    </xdr:from>
    <xdr:to>
      <xdr:col>107</xdr:col>
      <xdr:colOff>101600</xdr:colOff>
      <xdr:row>38</xdr:row>
      <xdr:rowOff>113005</xdr:rowOff>
    </xdr:to>
    <xdr:sp macro="" textlink="">
      <xdr:nvSpPr>
        <xdr:cNvPr id="737" name="フローチャート: 判断 736"/>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129532</xdr:rowOff>
    </xdr:from>
    <xdr:ext cx="469744" cy="259045"/>
    <xdr:sp macro="" textlink="">
      <xdr:nvSpPr>
        <xdr:cNvPr id="738" name="テキスト ボックス 737"/>
        <xdr:cNvSpPr txBox="1"/>
      </xdr:nvSpPr>
      <xdr:spPr>
        <a:xfrm>
          <a:off x="20199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42174</xdr:rowOff>
    </xdr:from>
    <xdr:to>
      <xdr:col>102</xdr:col>
      <xdr:colOff>165100</xdr:colOff>
      <xdr:row>38</xdr:row>
      <xdr:rowOff>143774</xdr:rowOff>
    </xdr:to>
    <xdr:sp macro="" textlink="">
      <xdr:nvSpPr>
        <xdr:cNvPr id="740" name="フローチャート: 判断 739"/>
        <xdr:cNvSpPr/>
      </xdr:nvSpPr>
      <xdr:spPr>
        <a:xfrm>
          <a:off x="19494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160301</xdr:rowOff>
    </xdr:from>
    <xdr:ext cx="469744" cy="259045"/>
    <xdr:sp macro="" textlink="">
      <xdr:nvSpPr>
        <xdr:cNvPr id="741" name="テキスト ボックス 740"/>
        <xdr:cNvSpPr txBox="1"/>
      </xdr:nvSpPr>
      <xdr:spPr>
        <a:xfrm>
          <a:off x="19310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47661</xdr:rowOff>
    </xdr:from>
    <xdr:to>
      <xdr:col>98</xdr:col>
      <xdr:colOff>38100</xdr:colOff>
      <xdr:row>38</xdr:row>
      <xdr:rowOff>149261</xdr:rowOff>
    </xdr:to>
    <xdr:sp macro="" textlink="">
      <xdr:nvSpPr>
        <xdr:cNvPr id="742" name="フローチャート: 判断 741"/>
        <xdr:cNvSpPr/>
      </xdr:nvSpPr>
      <xdr:spPr>
        <a:xfrm>
          <a:off x="18605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165788</xdr:rowOff>
    </xdr:from>
    <xdr:ext cx="378565" cy="259045"/>
    <xdr:sp macro="" textlink="">
      <xdr:nvSpPr>
        <xdr:cNvPr id="743" name="テキスト ボックス 742"/>
        <xdr:cNvSpPr txBox="1"/>
      </xdr:nvSpPr>
      <xdr:spPr>
        <a:xfrm>
          <a:off x="18467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116611</xdr:rowOff>
    </xdr:from>
    <xdr:to>
      <xdr:col>116</xdr:col>
      <xdr:colOff>62864</xdr:colOff>
      <xdr:row>59</xdr:row>
      <xdr:rowOff>98878</xdr:rowOff>
    </xdr:to>
    <xdr:cxnSp macro="">
      <xdr:nvCxnSpPr>
        <xdr:cNvPr id="784" name="直線コネクタ 783"/>
        <xdr:cNvCxnSpPr/>
      </xdr:nvCxnSpPr>
      <xdr:spPr>
        <a:xfrm flipV="1">
          <a:off x="22159595" y="8689111"/>
          <a:ext cx="1269" cy="152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63288</xdr:rowOff>
    </xdr:from>
    <xdr:ext cx="534377" cy="259045"/>
    <xdr:sp macro="" textlink="">
      <xdr:nvSpPr>
        <xdr:cNvPr id="787" name="貸付金最大値テキスト"/>
        <xdr:cNvSpPr txBox="1"/>
      </xdr:nvSpPr>
      <xdr:spPr>
        <a:xfrm>
          <a:off x="22212300" y="846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116611</xdr:rowOff>
    </xdr:from>
    <xdr:to>
      <xdr:col>116</xdr:col>
      <xdr:colOff>152400</xdr:colOff>
      <xdr:row>50</xdr:row>
      <xdr:rowOff>116611</xdr:rowOff>
    </xdr:to>
    <xdr:cxnSp macro="">
      <xdr:nvCxnSpPr>
        <xdr:cNvPr id="788" name="直線コネクタ 787"/>
        <xdr:cNvCxnSpPr/>
      </xdr:nvCxnSpPr>
      <xdr:spPr>
        <a:xfrm>
          <a:off x="22072600" y="868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134866</xdr:rowOff>
    </xdr:from>
    <xdr:ext cx="469744" cy="259045"/>
    <xdr:sp macro="" textlink="">
      <xdr:nvSpPr>
        <xdr:cNvPr id="790" name="貸付金平均値テキスト"/>
        <xdr:cNvSpPr txBox="1"/>
      </xdr:nvSpPr>
      <xdr:spPr>
        <a:xfrm>
          <a:off x="22212300" y="990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111989</xdr:rowOff>
    </xdr:from>
    <xdr:to>
      <xdr:col>116</xdr:col>
      <xdr:colOff>114300</xdr:colOff>
      <xdr:row>59</xdr:row>
      <xdr:rowOff>42139</xdr:rowOff>
    </xdr:to>
    <xdr:sp macro="" textlink="">
      <xdr:nvSpPr>
        <xdr:cNvPr id="791" name="フローチャート: 判断 790"/>
        <xdr:cNvSpPr/>
      </xdr:nvSpPr>
      <xdr:spPr>
        <a:xfrm>
          <a:off x="22110700" y="1005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144645</xdr:rowOff>
    </xdr:from>
    <xdr:to>
      <xdr:col>112</xdr:col>
      <xdr:colOff>38100</xdr:colOff>
      <xdr:row>59</xdr:row>
      <xdr:rowOff>74795</xdr:rowOff>
    </xdr:to>
    <xdr:sp macro="" textlink="">
      <xdr:nvSpPr>
        <xdr:cNvPr id="793" name="フローチャート: 判断 792"/>
        <xdr:cNvSpPr/>
      </xdr:nvSpPr>
      <xdr:spPr>
        <a:xfrm>
          <a:off x="21272500" y="1008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91322</xdr:rowOff>
    </xdr:from>
    <xdr:ext cx="469744" cy="259045"/>
    <xdr:sp macro="" textlink="">
      <xdr:nvSpPr>
        <xdr:cNvPr id="794" name="テキスト ボックス 793"/>
        <xdr:cNvSpPr txBox="1"/>
      </xdr:nvSpPr>
      <xdr:spPr>
        <a:xfrm>
          <a:off x="21088428" y="986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143993</xdr:rowOff>
    </xdr:from>
    <xdr:to>
      <xdr:col>107</xdr:col>
      <xdr:colOff>101600</xdr:colOff>
      <xdr:row>59</xdr:row>
      <xdr:rowOff>74143</xdr:rowOff>
    </xdr:to>
    <xdr:sp macro="" textlink="">
      <xdr:nvSpPr>
        <xdr:cNvPr id="796" name="フローチャート: 判断 795"/>
        <xdr:cNvSpPr/>
      </xdr:nvSpPr>
      <xdr:spPr>
        <a:xfrm>
          <a:off x="20383500" y="1008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90670</xdr:rowOff>
    </xdr:from>
    <xdr:ext cx="469744" cy="259045"/>
    <xdr:sp macro="" textlink="">
      <xdr:nvSpPr>
        <xdr:cNvPr id="797" name="テキスト ボックス 796"/>
        <xdr:cNvSpPr txBox="1"/>
      </xdr:nvSpPr>
      <xdr:spPr>
        <a:xfrm>
          <a:off x="20199428" y="986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135338</xdr:rowOff>
    </xdr:from>
    <xdr:to>
      <xdr:col>102</xdr:col>
      <xdr:colOff>165100</xdr:colOff>
      <xdr:row>59</xdr:row>
      <xdr:rowOff>65488</xdr:rowOff>
    </xdr:to>
    <xdr:sp macro="" textlink="">
      <xdr:nvSpPr>
        <xdr:cNvPr id="799" name="フローチャート: 判断 798"/>
        <xdr:cNvSpPr/>
      </xdr:nvSpPr>
      <xdr:spPr>
        <a:xfrm>
          <a:off x="19494500" y="100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82015</xdr:rowOff>
    </xdr:from>
    <xdr:ext cx="469744" cy="259045"/>
    <xdr:sp macro="" textlink="">
      <xdr:nvSpPr>
        <xdr:cNvPr id="800" name="テキスト ボックス 799"/>
        <xdr:cNvSpPr txBox="1"/>
      </xdr:nvSpPr>
      <xdr:spPr>
        <a:xfrm>
          <a:off x="19310428" y="9854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145234</xdr:rowOff>
    </xdr:from>
    <xdr:to>
      <xdr:col>98</xdr:col>
      <xdr:colOff>38100</xdr:colOff>
      <xdr:row>59</xdr:row>
      <xdr:rowOff>75384</xdr:rowOff>
    </xdr:to>
    <xdr:sp macro="" textlink="">
      <xdr:nvSpPr>
        <xdr:cNvPr id="801" name="フローチャート: 判断 800"/>
        <xdr:cNvSpPr/>
      </xdr:nvSpPr>
      <xdr:spPr>
        <a:xfrm>
          <a:off x="18605500" y="100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91911</xdr:rowOff>
    </xdr:from>
    <xdr:ext cx="469744" cy="259045"/>
    <xdr:sp macro="" textlink="">
      <xdr:nvSpPr>
        <xdr:cNvPr id="802" name="テキスト ボックス 801"/>
        <xdr:cNvSpPr txBox="1"/>
      </xdr:nvSpPr>
      <xdr:spPr>
        <a:xfrm>
          <a:off x="18421428" y="986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09"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73940</xdr:rowOff>
    </xdr:from>
    <xdr:to>
      <xdr:col>116</xdr:col>
      <xdr:colOff>62864</xdr:colOff>
      <xdr:row>79</xdr:row>
      <xdr:rowOff>16528</xdr:rowOff>
    </xdr:to>
    <xdr:cxnSp macro="">
      <xdr:nvCxnSpPr>
        <xdr:cNvPr id="844" name="直線コネクタ 843"/>
        <xdr:cNvCxnSpPr/>
      </xdr:nvCxnSpPr>
      <xdr:spPr>
        <a:xfrm flipV="1">
          <a:off x="22159595" y="12075440"/>
          <a:ext cx="1269" cy="148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20355</xdr:rowOff>
    </xdr:from>
    <xdr:ext cx="534377" cy="259045"/>
    <xdr:sp macro="" textlink="">
      <xdr:nvSpPr>
        <xdr:cNvPr id="845" name="繰出金最小値テキスト"/>
        <xdr:cNvSpPr txBox="1"/>
      </xdr:nvSpPr>
      <xdr:spPr>
        <a:xfrm>
          <a:off x="22212300" y="135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16528</xdr:rowOff>
    </xdr:from>
    <xdr:to>
      <xdr:col>116</xdr:col>
      <xdr:colOff>152400</xdr:colOff>
      <xdr:row>79</xdr:row>
      <xdr:rowOff>16528</xdr:rowOff>
    </xdr:to>
    <xdr:cxnSp macro="">
      <xdr:nvCxnSpPr>
        <xdr:cNvPr id="846" name="直線コネクタ 845"/>
        <xdr:cNvCxnSpPr/>
      </xdr:nvCxnSpPr>
      <xdr:spPr>
        <a:xfrm>
          <a:off x="22072600" y="135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20617</xdr:rowOff>
    </xdr:from>
    <xdr:ext cx="599010" cy="259045"/>
    <xdr:sp macro="" textlink="">
      <xdr:nvSpPr>
        <xdr:cNvPr id="847" name="繰出金最大値テキスト"/>
        <xdr:cNvSpPr txBox="1"/>
      </xdr:nvSpPr>
      <xdr:spPr>
        <a:xfrm>
          <a:off x="22212300" y="1185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73940</xdr:rowOff>
    </xdr:from>
    <xdr:to>
      <xdr:col>116</xdr:col>
      <xdr:colOff>152400</xdr:colOff>
      <xdr:row>70</xdr:row>
      <xdr:rowOff>73940</xdr:rowOff>
    </xdr:to>
    <xdr:cxnSp macro="">
      <xdr:nvCxnSpPr>
        <xdr:cNvPr id="848" name="直線コネクタ 847"/>
        <xdr:cNvCxnSpPr/>
      </xdr:nvCxnSpPr>
      <xdr:spPr>
        <a:xfrm>
          <a:off x="22072600" y="1207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104615</xdr:rowOff>
    </xdr:from>
    <xdr:to>
      <xdr:col>116</xdr:col>
      <xdr:colOff>63500</xdr:colOff>
      <xdr:row>77</xdr:row>
      <xdr:rowOff>117962</xdr:rowOff>
    </xdr:to>
    <xdr:cxnSp macro="">
      <xdr:nvCxnSpPr>
        <xdr:cNvPr id="849" name="直線コネクタ 848"/>
        <xdr:cNvCxnSpPr/>
      </xdr:nvCxnSpPr>
      <xdr:spPr>
        <a:xfrm>
          <a:off x="21323300" y="13306265"/>
          <a:ext cx="838200" cy="1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76442</xdr:rowOff>
    </xdr:from>
    <xdr:ext cx="534377" cy="259045"/>
    <xdr:sp macro="" textlink="">
      <xdr:nvSpPr>
        <xdr:cNvPr id="850" name="繰出金平均値テキスト"/>
        <xdr:cNvSpPr txBox="1"/>
      </xdr:nvSpPr>
      <xdr:spPr>
        <a:xfrm>
          <a:off x="22212300" y="12935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53566</xdr:rowOff>
    </xdr:from>
    <xdr:to>
      <xdr:col>116</xdr:col>
      <xdr:colOff>114300</xdr:colOff>
      <xdr:row>76</xdr:row>
      <xdr:rowOff>155166</xdr:rowOff>
    </xdr:to>
    <xdr:sp macro="" textlink="">
      <xdr:nvSpPr>
        <xdr:cNvPr id="851" name="フローチャート: 判断 850"/>
        <xdr:cNvSpPr/>
      </xdr:nvSpPr>
      <xdr:spPr>
        <a:xfrm>
          <a:off x="22110700" y="1308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104615</xdr:rowOff>
    </xdr:from>
    <xdr:to>
      <xdr:col>111</xdr:col>
      <xdr:colOff>177800</xdr:colOff>
      <xdr:row>77</xdr:row>
      <xdr:rowOff>168884</xdr:rowOff>
    </xdr:to>
    <xdr:cxnSp macro="">
      <xdr:nvCxnSpPr>
        <xdr:cNvPr id="852" name="直線コネクタ 851"/>
        <xdr:cNvCxnSpPr/>
      </xdr:nvCxnSpPr>
      <xdr:spPr>
        <a:xfrm flipV="1">
          <a:off x="20434300" y="13306265"/>
          <a:ext cx="889000" cy="6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81595</xdr:rowOff>
    </xdr:from>
    <xdr:to>
      <xdr:col>112</xdr:col>
      <xdr:colOff>38100</xdr:colOff>
      <xdr:row>77</xdr:row>
      <xdr:rowOff>11745</xdr:rowOff>
    </xdr:to>
    <xdr:sp macro="" textlink="">
      <xdr:nvSpPr>
        <xdr:cNvPr id="853" name="フローチャート: 判断 852"/>
        <xdr:cNvSpPr/>
      </xdr:nvSpPr>
      <xdr:spPr>
        <a:xfrm>
          <a:off x="212725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28273</xdr:rowOff>
    </xdr:from>
    <xdr:ext cx="534377" cy="259045"/>
    <xdr:sp macro="" textlink="">
      <xdr:nvSpPr>
        <xdr:cNvPr id="854" name="テキスト ボックス 853"/>
        <xdr:cNvSpPr txBox="1"/>
      </xdr:nvSpPr>
      <xdr:spPr>
        <a:xfrm>
          <a:off x="21056111" y="1288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168884</xdr:rowOff>
    </xdr:from>
    <xdr:to>
      <xdr:col>107</xdr:col>
      <xdr:colOff>50800</xdr:colOff>
      <xdr:row>78</xdr:row>
      <xdr:rowOff>42915</xdr:rowOff>
    </xdr:to>
    <xdr:cxnSp macro="">
      <xdr:nvCxnSpPr>
        <xdr:cNvPr id="855" name="直線コネクタ 854"/>
        <xdr:cNvCxnSpPr/>
      </xdr:nvCxnSpPr>
      <xdr:spPr>
        <a:xfrm flipV="1">
          <a:off x="19545300" y="13370534"/>
          <a:ext cx="889000" cy="4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89074</xdr:rowOff>
    </xdr:from>
    <xdr:to>
      <xdr:col>107</xdr:col>
      <xdr:colOff>101600</xdr:colOff>
      <xdr:row>77</xdr:row>
      <xdr:rowOff>19224</xdr:rowOff>
    </xdr:to>
    <xdr:sp macro="" textlink="">
      <xdr:nvSpPr>
        <xdr:cNvPr id="856" name="フローチャート: 判断 855"/>
        <xdr:cNvSpPr/>
      </xdr:nvSpPr>
      <xdr:spPr>
        <a:xfrm>
          <a:off x="20383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35751</xdr:rowOff>
    </xdr:from>
    <xdr:ext cx="534377" cy="259045"/>
    <xdr:sp macro="" textlink="">
      <xdr:nvSpPr>
        <xdr:cNvPr id="857" name="テキスト ボックス 856"/>
        <xdr:cNvSpPr txBox="1"/>
      </xdr:nvSpPr>
      <xdr:spPr>
        <a:xfrm>
          <a:off x="20167111" y="128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32476</xdr:rowOff>
    </xdr:from>
    <xdr:to>
      <xdr:col>102</xdr:col>
      <xdr:colOff>114300</xdr:colOff>
      <xdr:row>78</xdr:row>
      <xdr:rowOff>42915</xdr:rowOff>
    </xdr:to>
    <xdr:cxnSp macro="">
      <xdr:nvCxnSpPr>
        <xdr:cNvPr id="858" name="直線コネクタ 857"/>
        <xdr:cNvCxnSpPr/>
      </xdr:nvCxnSpPr>
      <xdr:spPr>
        <a:xfrm>
          <a:off x="18656300" y="13405576"/>
          <a:ext cx="889000" cy="1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76208</xdr:rowOff>
    </xdr:from>
    <xdr:to>
      <xdr:col>102</xdr:col>
      <xdr:colOff>165100</xdr:colOff>
      <xdr:row>77</xdr:row>
      <xdr:rowOff>6358</xdr:rowOff>
    </xdr:to>
    <xdr:sp macro="" textlink="">
      <xdr:nvSpPr>
        <xdr:cNvPr id="859" name="フローチャート: 判断 858"/>
        <xdr:cNvSpPr/>
      </xdr:nvSpPr>
      <xdr:spPr>
        <a:xfrm>
          <a:off x="19494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22884</xdr:rowOff>
    </xdr:from>
    <xdr:ext cx="534377" cy="259045"/>
    <xdr:sp macro="" textlink="">
      <xdr:nvSpPr>
        <xdr:cNvPr id="860" name="テキスト ボックス 859"/>
        <xdr:cNvSpPr txBox="1"/>
      </xdr:nvSpPr>
      <xdr:spPr>
        <a:xfrm>
          <a:off x="19278111" y="12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86134</xdr:rowOff>
    </xdr:from>
    <xdr:to>
      <xdr:col>98</xdr:col>
      <xdr:colOff>38100</xdr:colOff>
      <xdr:row>77</xdr:row>
      <xdr:rowOff>16284</xdr:rowOff>
    </xdr:to>
    <xdr:sp macro="" textlink="">
      <xdr:nvSpPr>
        <xdr:cNvPr id="861" name="フローチャート: 判断 860"/>
        <xdr:cNvSpPr/>
      </xdr:nvSpPr>
      <xdr:spPr>
        <a:xfrm>
          <a:off x="18605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32812</xdr:rowOff>
    </xdr:from>
    <xdr:ext cx="534377" cy="259045"/>
    <xdr:sp macro="" textlink="">
      <xdr:nvSpPr>
        <xdr:cNvPr id="862" name="テキスト ボックス 861"/>
        <xdr:cNvSpPr txBox="1"/>
      </xdr:nvSpPr>
      <xdr:spPr>
        <a:xfrm>
          <a:off x="18389111" y="1289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67162</xdr:rowOff>
    </xdr:from>
    <xdr:to>
      <xdr:col>116</xdr:col>
      <xdr:colOff>114300</xdr:colOff>
      <xdr:row>77</xdr:row>
      <xdr:rowOff>168762</xdr:rowOff>
    </xdr:to>
    <xdr:sp macro="" textlink="">
      <xdr:nvSpPr>
        <xdr:cNvPr id="868" name="楕円 867"/>
        <xdr:cNvSpPr/>
      </xdr:nvSpPr>
      <xdr:spPr>
        <a:xfrm>
          <a:off x="22110700" y="1326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45589</xdr:rowOff>
    </xdr:from>
    <xdr:ext cx="534377" cy="259045"/>
    <xdr:sp macro="" textlink="">
      <xdr:nvSpPr>
        <xdr:cNvPr id="869" name="繰出金該当値テキスト"/>
        <xdr:cNvSpPr txBox="1"/>
      </xdr:nvSpPr>
      <xdr:spPr>
        <a:xfrm>
          <a:off x="22212300" y="1324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53815</xdr:rowOff>
    </xdr:from>
    <xdr:to>
      <xdr:col>112</xdr:col>
      <xdr:colOff>38100</xdr:colOff>
      <xdr:row>77</xdr:row>
      <xdr:rowOff>155415</xdr:rowOff>
    </xdr:to>
    <xdr:sp macro="" textlink="">
      <xdr:nvSpPr>
        <xdr:cNvPr id="870" name="楕円 869"/>
        <xdr:cNvSpPr/>
      </xdr:nvSpPr>
      <xdr:spPr>
        <a:xfrm>
          <a:off x="21272500" y="1325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146542</xdr:rowOff>
    </xdr:from>
    <xdr:ext cx="534377" cy="259045"/>
    <xdr:sp macro="" textlink="">
      <xdr:nvSpPr>
        <xdr:cNvPr id="871" name="テキスト ボックス 870"/>
        <xdr:cNvSpPr txBox="1"/>
      </xdr:nvSpPr>
      <xdr:spPr>
        <a:xfrm>
          <a:off x="21056111" y="1334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118084</xdr:rowOff>
    </xdr:from>
    <xdr:to>
      <xdr:col>107</xdr:col>
      <xdr:colOff>101600</xdr:colOff>
      <xdr:row>78</xdr:row>
      <xdr:rowOff>48234</xdr:rowOff>
    </xdr:to>
    <xdr:sp macro="" textlink="">
      <xdr:nvSpPr>
        <xdr:cNvPr id="872" name="楕円 871"/>
        <xdr:cNvSpPr/>
      </xdr:nvSpPr>
      <xdr:spPr>
        <a:xfrm>
          <a:off x="20383500" y="1331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39361</xdr:rowOff>
    </xdr:from>
    <xdr:ext cx="534377" cy="259045"/>
    <xdr:sp macro="" textlink="">
      <xdr:nvSpPr>
        <xdr:cNvPr id="873" name="テキスト ボックス 872"/>
        <xdr:cNvSpPr txBox="1"/>
      </xdr:nvSpPr>
      <xdr:spPr>
        <a:xfrm>
          <a:off x="20167111" y="1341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163565</xdr:rowOff>
    </xdr:from>
    <xdr:to>
      <xdr:col>102</xdr:col>
      <xdr:colOff>165100</xdr:colOff>
      <xdr:row>78</xdr:row>
      <xdr:rowOff>93715</xdr:rowOff>
    </xdr:to>
    <xdr:sp macro="" textlink="">
      <xdr:nvSpPr>
        <xdr:cNvPr id="874" name="楕円 873"/>
        <xdr:cNvSpPr/>
      </xdr:nvSpPr>
      <xdr:spPr>
        <a:xfrm>
          <a:off x="19494500" y="133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84842</xdr:rowOff>
    </xdr:from>
    <xdr:ext cx="534377" cy="259045"/>
    <xdr:sp macro="" textlink="">
      <xdr:nvSpPr>
        <xdr:cNvPr id="875" name="テキスト ボックス 874"/>
        <xdr:cNvSpPr txBox="1"/>
      </xdr:nvSpPr>
      <xdr:spPr>
        <a:xfrm>
          <a:off x="19278111" y="1345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153126</xdr:rowOff>
    </xdr:from>
    <xdr:to>
      <xdr:col>98</xdr:col>
      <xdr:colOff>38100</xdr:colOff>
      <xdr:row>78</xdr:row>
      <xdr:rowOff>83276</xdr:rowOff>
    </xdr:to>
    <xdr:sp macro="" textlink="">
      <xdr:nvSpPr>
        <xdr:cNvPr id="876" name="楕円 875"/>
        <xdr:cNvSpPr/>
      </xdr:nvSpPr>
      <xdr:spPr>
        <a:xfrm>
          <a:off x="18605500" y="1335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74403</xdr:rowOff>
    </xdr:from>
    <xdr:ext cx="534377" cy="259045"/>
    <xdr:sp macro="" textlink="">
      <xdr:nvSpPr>
        <xdr:cNvPr id="877" name="テキスト ボックス 876"/>
        <xdr:cNvSpPr txBox="1"/>
      </xdr:nvSpPr>
      <xdr:spPr>
        <a:xfrm>
          <a:off x="18389111" y="1344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４３３，３１０円となっている。対前年度と比較すると、４２，４８７円の減少となった。主な構成項目である人件費は類似団体の平均程度だが、前年度と比較すると７９５円の微増となっている。その他項目については、類似団体の平均を下回っているが、扶助費については、</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年度比較すると、６，１４８円増加しており、これは高齢者や障害者の方のサービスの利用者が増加したことが考えられる。歳出総額が減少する中で、人件費・扶助費は対前年度より増加したため、適正な人員配置や採用により人件費の抑制に努めたい。また、扶助費についても</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今後も高齢化社会が続くことから、類似団体の平均を大きく逸脱することなく、諸施策を展開していきたい。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その他の経費についても、財政健全化計画に基づき、事務事業費の見直しを図り、経費の削減に努めたい。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奈良県安堵町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7,407
7,189
4.31
3,313,581
3,209,527
50,129
2,206,181
3,110,749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137160</xdr:rowOff>
    </xdr:from>
    <xdr:to>
      <xdr:col>24</xdr:col>
      <xdr:colOff>62865</xdr:colOff>
      <xdr:row>39</xdr:row>
      <xdr:rowOff>6350</xdr:rowOff>
    </xdr:to>
    <xdr:cxnSp macro="">
      <xdr:nvCxnSpPr>
        <xdr:cNvPr id="56" name="直線コネクタ 55"/>
        <xdr:cNvCxnSpPr/>
      </xdr:nvCxnSpPr>
      <xdr:spPr>
        <a:xfrm flipV="1">
          <a:off x="4633595" y="5109210"/>
          <a:ext cx="1270" cy="1583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10177</xdr:rowOff>
    </xdr:from>
    <xdr:ext cx="469744" cy="259045"/>
    <xdr:sp macro="" textlink="">
      <xdr:nvSpPr>
        <xdr:cNvPr id="57" name="議会費最小値テキスト"/>
        <xdr:cNvSpPr txBox="1"/>
      </xdr:nvSpPr>
      <xdr:spPr>
        <a:xfrm>
          <a:off x="4686300"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6350</xdr:rowOff>
    </xdr:from>
    <xdr:to>
      <xdr:col>24</xdr:col>
      <xdr:colOff>152400</xdr:colOff>
      <xdr:row>39</xdr:row>
      <xdr:rowOff>6350</xdr:rowOff>
    </xdr:to>
    <xdr:cxnSp macro="">
      <xdr:nvCxnSpPr>
        <xdr:cNvPr id="58" name="直線コネクタ 57"/>
        <xdr:cNvCxnSpPr/>
      </xdr:nvCxnSpPr>
      <xdr:spPr>
        <a:xfrm>
          <a:off x="4546600" y="669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83837</xdr:rowOff>
    </xdr:from>
    <xdr:ext cx="534377" cy="259045"/>
    <xdr:sp macro="" textlink="">
      <xdr:nvSpPr>
        <xdr:cNvPr id="59" name="議会費最大値テキスト"/>
        <xdr:cNvSpPr txBox="1"/>
      </xdr:nvSpPr>
      <xdr:spPr>
        <a:xfrm>
          <a:off x="4686300" y="488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137160</xdr:rowOff>
    </xdr:from>
    <xdr:to>
      <xdr:col>24</xdr:col>
      <xdr:colOff>152400</xdr:colOff>
      <xdr:row>29</xdr:row>
      <xdr:rowOff>137160</xdr:rowOff>
    </xdr:to>
    <xdr:cxnSp macro="">
      <xdr:nvCxnSpPr>
        <xdr:cNvPr id="60" name="直線コネクタ 59"/>
        <xdr:cNvCxnSpPr/>
      </xdr:nvCxnSpPr>
      <xdr:spPr>
        <a:xfrm>
          <a:off x="4546600" y="510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8001</xdr:rowOff>
    </xdr:from>
    <xdr:to>
      <xdr:col>24</xdr:col>
      <xdr:colOff>63500</xdr:colOff>
      <xdr:row>36</xdr:row>
      <xdr:rowOff>81661</xdr:rowOff>
    </xdr:to>
    <xdr:cxnSp macro="">
      <xdr:nvCxnSpPr>
        <xdr:cNvPr id="61" name="直線コネクタ 60"/>
        <xdr:cNvCxnSpPr/>
      </xdr:nvCxnSpPr>
      <xdr:spPr>
        <a:xfrm>
          <a:off x="3797300" y="6180201"/>
          <a:ext cx="838200" cy="7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25163</xdr:rowOff>
    </xdr:from>
    <xdr:ext cx="469744" cy="259045"/>
    <xdr:sp macro="" textlink="">
      <xdr:nvSpPr>
        <xdr:cNvPr id="62" name="議会費平均値テキスト"/>
        <xdr:cNvSpPr txBox="1"/>
      </xdr:nvSpPr>
      <xdr:spPr>
        <a:xfrm>
          <a:off x="4686300" y="6197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46736</xdr:rowOff>
    </xdr:from>
    <xdr:to>
      <xdr:col>24</xdr:col>
      <xdr:colOff>114300</xdr:colOff>
      <xdr:row>36</xdr:row>
      <xdr:rowOff>148336</xdr:rowOff>
    </xdr:to>
    <xdr:sp macro="" textlink="">
      <xdr:nvSpPr>
        <xdr:cNvPr id="63" name="フローチャート: 判断 62"/>
        <xdr:cNvSpPr/>
      </xdr:nvSpPr>
      <xdr:spPr>
        <a:xfrm>
          <a:off x="4584700" y="621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8001</xdr:rowOff>
    </xdr:from>
    <xdr:to>
      <xdr:col>19</xdr:col>
      <xdr:colOff>177800</xdr:colOff>
      <xdr:row>36</xdr:row>
      <xdr:rowOff>96393</xdr:rowOff>
    </xdr:to>
    <xdr:cxnSp macro="">
      <xdr:nvCxnSpPr>
        <xdr:cNvPr id="64" name="直線コネクタ 63"/>
        <xdr:cNvCxnSpPr/>
      </xdr:nvCxnSpPr>
      <xdr:spPr>
        <a:xfrm flipV="1">
          <a:off x="2908300" y="6180201"/>
          <a:ext cx="889000" cy="8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45085</xdr:rowOff>
    </xdr:from>
    <xdr:to>
      <xdr:col>20</xdr:col>
      <xdr:colOff>38100</xdr:colOff>
      <xdr:row>36</xdr:row>
      <xdr:rowOff>146685</xdr:rowOff>
    </xdr:to>
    <xdr:sp macro="" textlink="">
      <xdr:nvSpPr>
        <xdr:cNvPr id="65" name="フローチャート: 判断 64"/>
        <xdr:cNvSpPr/>
      </xdr:nvSpPr>
      <xdr:spPr>
        <a:xfrm>
          <a:off x="37465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137812</xdr:rowOff>
    </xdr:from>
    <xdr:ext cx="469744" cy="259045"/>
    <xdr:sp macro="" textlink="">
      <xdr:nvSpPr>
        <xdr:cNvPr id="66" name="テキスト ボックス 65"/>
        <xdr:cNvSpPr txBox="1"/>
      </xdr:nvSpPr>
      <xdr:spPr>
        <a:xfrm>
          <a:off x="3562428" y="631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96393</xdr:rowOff>
    </xdr:from>
    <xdr:to>
      <xdr:col>15</xdr:col>
      <xdr:colOff>50800</xdr:colOff>
      <xdr:row>36</xdr:row>
      <xdr:rowOff>168529</xdr:rowOff>
    </xdr:to>
    <xdr:cxnSp macro="">
      <xdr:nvCxnSpPr>
        <xdr:cNvPr id="67" name="直線コネクタ 66"/>
        <xdr:cNvCxnSpPr/>
      </xdr:nvCxnSpPr>
      <xdr:spPr>
        <a:xfrm flipV="1">
          <a:off x="2019300" y="6268593"/>
          <a:ext cx="889000" cy="7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65532</xdr:rowOff>
    </xdr:from>
    <xdr:to>
      <xdr:col>15</xdr:col>
      <xdr:colOff>101600</xdr:colOff>
      <xdr:row>36</xdr:row>
      <xdr:rowOff>167132</xdr:rowOff>
    </xdr:to>
    <xdr:sp macro="" textlink="">
      <xdr:nvSpPr>
        <xdr:cNvPr id="68" name="フローチャート: 判断 67"/>
        <xdr:cNvSpPr/>
      </xdr:nvSpPr>
      <xdr:spPr>
        <a:xfrm>
          <a:off x="2857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158259</xdr:rowOff>
    </xdr:from>
    <xdr:ext cx="469744" cy="259045"/>
    <xdr:sp macro="" textlink="">
      <xdr:nvSpPr>
        <xdr:cNvPr id="69" name="テキスト ボックス 68"/>
        <xdr:cNvSpPr txBox="1"/>
      </xdr:nvSpPr>
      <xdr:spPr>
        <a:xfrm>
          <a:off x="2673428" y="633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51181</xdr:rowOff>
    </xdr:from>
    <xdr:to>
      <xdr:col>10</xdr:col>
      <xdr:colOff>114300</xdr:colOff>
      <xdr:row>36</xdr:row>
      <xdr:rowOff>168529</xdr:rowOff>
    </xdr:to>
    <xdr:cxnSp macro="">
      <xdr:nvCxnSpPr>
        <xdr:cNvPr id="70" name="直線コネクタ 69"/>
        <xdr:cNvCxnSpPr/>
      </xdr:nvCxnSpPr>
      <xdr:spPr>
        <a:xfrm>
          <a:off x="1130300" y="6223381"/>
          <a:ext cx="889000" cy="11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89662</xdr:rowOff>
    </xdr:from>
    <xdr:to>
      <xdr:col>10</xdr:col>
      <xdr:colOff>165100</xdr:colOff>
      <xdr:row>37</xdr:row>
      <xdr:rowOff>19812</xdr:rowOff>
    </xdr:to>
    <xdr:sp macro="" textlink="">
      <xdr:nvSpPr>
        <xdr:cNvPr id="71" name="フローチャート: 判断 70"/>
        <xdr:cNvSpPr/>
      </xdr:nvSpPr>
      <xdr:spPr>
        <a:xfrm>
          <a:off x="1968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36339</xdr:rowOff>
    </xdr:from>
    <xdr:ext cx="469744" cy="259045"/>
    <xdr:sp macro="" textlink="">
      <xdr:nvSpPr>
        <xdr:cNvPr id="72" name="テキスト ボックス 71"/>
        <xdr:cNvSpPr txBox="1"/>
      </xdr:nvSpPr>
      <xdr:spPr>
        <a:xfrm>
          <a:off x="1784428" y="603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2794</xdr:rowOff>
    </xdr:from>
    <xdr:to>
      <xdr:col>6</xdr:col>
      <xdr:colOff>38100</xdr:colOff>
      <xdr:row>36</xdr:row>
      <xdr:rowOff>104394</xdr:rowOff>
    </xdr:to>
    <xdr:sp macro="" textlink="">
      <xdr:nvSpPr>
        <xdr:cNvPr id="73" name="フローチャート: 判断 72"/>
        <xdr:cNvSpPr/>
      </xdr:nvSpPr>
      <xdr:spPr>
        <a:xfrm>
          <a:off x="1079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95521</xdr:rowOff>
    </xdr:from>
    <xdr:ext cx="469744" cy="259045"/>
    <xdr:sp macro="" textlink="">
      <xdr:nvSpPr>
        <xdr:cNvPr id="74" name="テキスト ボックス 73"/>
        <xdr:cNvSpPr txBox="1"/>
      </xdr:nvSpPr>
      <xdr:spPr>
        <a:xfrm>
          <a:off x="895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30861</xdr:rowOff>
    </xdr:from>
    <xdr:to>
      <xdr:col>24</xdr:col>
      <xdr:colOff>114300</xdr:colOff>
      <xdr:row>36</xdr:row>
      <xdr:rowOff>132461</xdr:rowOff>
    </xdr:to>
    <xdr:sp macro="" textlink="">
      <xdr:nvSpPr>
        <xdr:cNvPr id="80" name="楕円 79"/>
        <xdr:cNvSpPr/>
      </xdr:nvSpPr>
      <xdr:spPr>
        <a:xfrm>
          <a:off x="4584700" y="620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53738</xdr:rowOff>
    </xdr:from>
    <xdr:ext cx="469744" cy="259045"/>
    <xdr:sp macro="" textlink="">
      <xdr:nvSpPr>
        <xdr:cNvPr id="81" name="議会費該当値テキスト"/>
        <xdr:cNvSpPr txBox="1"/>
      </xdr:nvSpPr>
      <xdr:spPr>
        <a:xfrm>
          <a:off x="4686300" y="6054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128651</xdr:rowOff>
    </xdr:from>
    <xdr:to>
      <xdr:col>20</xdr:col>
      <xdr:colOff>38100</xdr:colOff>
      <xdr:row>36</xdr:row>
      <xdr:rowOff>58801</xdr:rowOff>
    </xdr:to>
    <xdr:sp macro="" textlink="">
      <xdr:nvSpPr>
        <xdr:cNvPr id="82" name="楕円 81"/>
        <xdr:cNvSpPr/>
      </xdr:nvSpPr>
      <xdr:spPr>
        <a:xfrm>
          <a:off x="3746500" y="612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75328</xdr:rowOff>
    </xdr:from>
    <xdr:ext cx="534377" cy="259045"/>
    <xdr:sp macro="" textlink="">
      <xdr:nvSpPr>
        <xdr:cNvPr id="83" name="テキスト ボックス 82"/>
        <xdr:cNvSpPr txBox="1"/>
      </xdr:nvSpPr>
      <xdr:spPr>
        <a:xfrm>
          <a:off x="3530111" y="590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45593</xdr:rowOff>
    </xdr:from>
    <xdr:to>
      <xdr:col>15</xdr:col>
      <xdr:colOff>101600</xdr:colOff>
      <xdr:row>36</xdr:row>
      <xdr:rowOff>147193</xdr:rowOff>
    </xdr:to>
    <xdr:sp macro="" textlink="">
      <xdr:nvSpPr>
        <xdr:cNvPr id="84" name="楕円 83"/>
        <xdr:cNvSpPr/>
      </xdr:nvSpPr>
      <xdr:spPr>
        <a:xfrm>
          <a:off x="2857500" y="621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163720</xdr:rowOff>
    </xdr:from>
    <xdr:ext cx="469744" cy="259045"/>
    <xdr:sp macro="" textlink="">
      <xdr:nvSpPr>
        <xdr:cNvPr id="85" name="テキスト ボックス 84"/>
        <xdr:cNvSpPr txBox="1"/>
      </xdr:nvSpPr>
      <xdr:spPr>
        <a:xfrm>
          <a:off x="2673428" y="5993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117729</xdr:rowOff>
    </xdr:from>
    <xdr:to>
      <xdr:col>10</xdr:col>
      <xdr:colOff>165100</xdr:colOff>
      <xdr:row>37</xdr:row>
      <xdr:rowOff>47879</xdr:rowOff>
    </xdr:to>
    <xdr:sp macro="" textlink="">
      <xdr:nvSpPr>
        <xdr:cNvPr id="86" name="楕円 85"/>
        <xdr:cNvSpPr/>
      </xdr:nvSpPr>
      <xdr:spPr>
        <a:xfrm>
          <a:off x="1968500" y="628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39006</xdr:rowOff>
    </xdr:from>
    <xdr:ext cx="469744" cy="259045"/>
    <xdr:sp macro="" textlink="">
      <xdr:nvSpPr>
        <xdr:cNvPr id="87" name="テキスト ボックス 86"/>
        <xdr:cNvSpPr txBox="1"/>
      </xdr:nvSpPr>
      <xdr:spPr>
        <a:xfrm>
          <a:off x="1784428" y="6382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381</xdr:rowOff>
    </xdr:from>
    <xdr:to>
      <xdr:col>6</xdr:col>
      <xdr:colOff>38100</xdr:colOff>
      <xdr:row>36</xdr:row>
      <xdr:rowOff>101981</xdr:rowOff>
    </xdr:to>
    <xdr:sp macro="" textlink="">
      <xdr:nvSpPr>
        <xdr:cNvPr id="88" name="楕円 87"/>
        <xdr:cNvSpPr/>
      </xdr:nvSpPr>
      <xdr:spPr>
        <a:xfrm>
          <a:off x="1079500" y="617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118508</xdr:rowOff>
    </xdr:from>
    <xdr:ext cx="469744" cy="259045"/>
    <xdr:sp macro="" textlink="">
      <xdr:nvSpPr>
        <xdr:cNvPr id="89" name="テキスト ボックス 88"/>
        <xdr:cNvSpPr txBox="1"/>
      </xdr:nvSpPr>
      <xdr:spPr>
        <a:xfrm>
          <a:off x="895428" y="5947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63477</xdr:rowOff>
    </xdr:from>
    <xdr:to>
      <xdr:col>24</xdr:col>
      <xdr:colOff>62865</xdr:colOff>
      <xdr:row>59</xdr:row>
      <xdr:rowOff>3399</xdr:rowOff>
    </xdr:to>
    <xdr:cxnSp macro="">
      <xdr:nvCxnSpPr>
        <xdr:cNvPr id="115" name="直線コネクタ 114"/>
        <xdr:cNvCxnSpPr/>
      </xdr:nvCxnSpPr>
      <xdr:spPr>
        <a:xfrm flipV="1">
          <a:off x="4633595" y="8807427"/>
          <a:ext cx="1270" cy="131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7226</xdr:rowOff>
    </xdr:from>
    <xdr:ext cx="534377" cy="259045"/>
    <xdr:sp macro="" textlink="">
      <xdr:nvSpPr>
        <xdr:cNvPr id="116" name="総務費最小値テキスト"/>
        <xdr:cNvSpPr txBox="1"/>
      </xdr:nvSpPr>
      <xdr:spPr>
        <a:xfrm>
          <a:off x="4686300" y="1012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3399</xdr:rowOff>
    </xdr:from>
    <xdr:to>
      <xdr:col>24</xdr:col>
      <xdr:colOff>152400</xdr:colOff>
      <xdr:row>59</xdr:row>
      <xdr:rowOff>3399</xdr:rowOff>
    </xdr:to>
    <xdr:cxnSp macro="">
      <xdr:nvCxnSpPr>
        <xdr:cNvPr id="117" name="直線コネクタ 116"/>
        <xdr:cNvCxnSpPr/>
      </xdr:nvCxnSpPr>
      <xdr:spPr>
        <a:xfrm>
          <a:off x="4546600" y="1011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10154</xdr:rowOff>
    </xdr:from>
    <xdr:ext cx="599010" cy="259045"/>
    <xdr:sp macro="" textlink="">
      <xdr:nvSpPr>
        <xdr:cNvPr id="118" name="総務費最大値テキスト"/>
        <xdr:cNvSpPr txBox="1"/>
      </xdr:nvSpPr>
      <xdr:spPr>
        <a:xfrm>
          <a:off x="4686300" y="858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63477</xdr:rowOff>
    </xdr:from>
    <xdr:to>
      <xdr:col>24</xdr:col>
      <xdr:colOff>152400</xdr:colOff>
      <xdr:row>51</xdr:row>
      <xdr:rowOff>63477</xdr:rowOff>
    </xdr:to>
    <xdr:cxnSp macro="">
      <xdr:nvCxnSpPr>
        <xdr:cNvPr id="119" name="直線コネクタ 118"/>
        <xdr:cNvCxnSpPr/>
      </xdr:nvCxnSpPr>
      <xdr:spPr>
        <a:xfrm>
          <a:off x="4546600" y="880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127225</xdr:rowOff>
    </xdr:from>
    <xdr:to>
      <xdr:col>24</xdr:col>
      <xdr:colOff>63500</xdr:colOff>
      <xdr:row>58</xdr:row>
      <xdr:rowOff>150706</xdr:rowOff>
    </xdr:to>
    <xdr:cxnSp macro="">
      <xdr:nvCxnSpPr>
        <xdr:cNvPr id="120" name="直線コネクタ 119"/>
        <xdr:cNvCxnSpPr/>
      </xdr:nvCxnSpPr>
      <xdr:spPr>
        <a:xfrm>
          <a:off x="3797300" y="10071325"/>
          <a:ext cx="838200" cy="2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140373</xdr:rowOff>
    </xdr:from>
    <xdr:ext cx="599010" cy="259045"/>
    <xdr:sp macro="" textlink="">
      <xdr:nvSpPr>
        <xdr:cNvPr id="121" name="総務費平均値テキスト"/>
        <xdr:cNvSpPr txBox="1"/>
      </xdr:nvSpPr>
      <xdr:spPr>
        <a:xfrm>
          <a:off x="4686300" y="97415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117496</xdr:rowOff>
    </xdr:from>
    <xdr:to>
      <xdr:col>24</xdr:col>
      <xdr:colOff>114300</xdr:colOff>
      <xdr:row>58</xdr:row>
      <xdr:rowOff>47646</xdr:rowOff>
    </xdr:to>
    <xdr:sp macro="" textlink="">
      <xdr:nvSpPr>
        <xdr:cNvPr id="122" name="フローチャート: 判断 121"/>
        <xdr:cNvSpPr/>
      </xdr:nvSpPr>
      <xdr:spPr>
        <a:xfrm>
          <a:off x="45847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126985</xdr:rowOff>
    </xdr:from>
    <xdr:to>
      <xdr:col>19</xdr:col>
      <xdr:colOff>177800</xdr:colOff>
      <xdr:row>58</xdr:row>
      <xdr:rowOff>127225</xdr:rowOff>
    </xdr:to>
    <xdr:cxnSp macro="">
      <xdr:nvCxnSpPr>
        <xdr:cNvPr id="123" name="直線コネクタ 122"/>
        <xdr:cNvCxnSpPr/>
      </xdr:nvCxnSpPr>
      <xdr:spPr>
        <a:xfrm>
          <a:off x="2908300" y="10071085"/>
          <a:ext cx="889000" cy="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122558</xdr:rowOff>
    </xdr:from>
    <xdr:to>
      <xdr:col>20</xdr:col>
      <xdr:colOff>38100</xdr:colOff>
      <xdr:row>58</xdr:row>
      <xdr:rowOff>52708</xdr:rowOff>
    </xdr:to>
    <xdr:sp macro="" textlink="">
      <xdr:nvSpPr>
        <xdr:cNvPr id="124" name="フローチャート: 判断 123"/>
        <xdr:cNvSpPr/>
      </xdr:nvSpPr>
      <xdr:spPr>
        <a:xfrm>
          <a:off x="3746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69235</xdr:rowOff>
    </xdr:from>
    <xdr:ext cx="599010" cy="259045"/>
    <xdr:sp macro="" textlink="">
      <xdr:nvSpPr>
        <xdr:cNvPr id="125" name="テキスト ボックス 124"/>
        <xdr:cNvSpPr txBox="1"/>
      </xdr:nvSpPr>
      <xdr:spPr>
        <a:xfrm>
          <a:off x="3497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123329</xdr:rowOff>
    </xdr:from>
    <xdr:to>
      <xdr:col>15</xdr:col>
      <xdr:colOff>50800</xdr:colOff>
      <xdr:row>58</xdr:row>
      <xdr:rowOff>126985</xdr:rowOff>
    </xdr:to>
    <xdr:cxnSp macro="">
      <xdr:nvCxnSpPr>
        <xdr:cNvPr id="126" name="直線コネクタ 125"/>
        <xdr:cNvCxnSpPr/>
      </xdr:nvCxnSpPr>
      <xdr:spPr>
        <a:xfrm>
          <a:off x="2019300" y="10067429"/>
          <a:ext cx="889000" cy="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104806</xdr:rowOff>
    </xdr:from>
    <xdr:to>
      <xdr:col>15</xdr:col>
      <xdr:colOff>101600</xdr:colOff>
      <xdr:row>58</xdr:row>
      <xdr:rowOff>34956</xdr:rowOff>
    </xdr:to>
    <xdr:sp macro="" textlink="">
      <xdr:nvSpPr>
        <xdr:cNvPr id="127" name="フローチャート: 判断 126"/>
        <xdr:cNvSpPr/>
      </xdr:nvSpPr>
      <xdr:spPr>
        <a:xfrm>
          <a:off x="2857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51483</xdr:rowOff>
    </xdr:from>
    <xdr:ext cx="599010" cy="259045"/>
    <xdr:sp macro="" textlink="">
      <xdr:nvSpPr>
        <xdr:cNvPr id="128" name="テキスト ボックス 127"/>
        <xdr:cNvSpPr txBox="1"/>
      </xdr:nvSpPr>
      <xdr:spPr>
        <a:xfrm>
          <a:off x="2608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123329</xdr:rowOff>
    </xdr:from>
    <xdr:to>
      <xdr:col>10</xdr:col>
      <xdr:colOff>114300</xdr:colOff>
      <xdr:row>58</xdr:row>
      <xdr:rowOff>152276</xdr:rowOff>
    </xdr:to>
    <xdr:cxnSp macro="">
      <xdr:nvCxnSpPr>
        <xdr:cNvPr id="129" name="直線コネクタ 128"/>
        <xdr:cNvCxnSpPr/>
      </xdr:nvCxnSpPr>
      <xdr:spPr>
        <a:xfrm flipV="1">
          <a:off x="1130300" y="10067429"/>
          <a:ext cx="889000" cy="28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111819</xdr:rowOff>
    </xdr:from>
    <xdr:to>
      <xdr:col>10</xdr:col>
      <xdr:colOff>165100</xdr:colOff>
      <xdr:row>58</xdr:row>
      <xdr:rowOff>41969</xdr:rowOff>
    </xdr:to>
    <xdr:sp macro="" textlink="">
      <xdr:nvSpPr>
        <xdr:cNvPr id="130" name="フローチャート: 判断 129"/>
        <xdr:cNvSpPr/>
      </xdr:nvSpPr>
      <xdr:spPr>
        <a:xfrm>
          <a:off x="1968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58496</xdr:rowOff>
    </xdr:from>
    <xdr:ext cx="599010" cy="259045"/>
    <xdr:sp macro="" textlink="">
      <xdr:nvSpPr>
        <xdr:cNvPr id="131" name="テキスト ボックス 130"/>
        <xdr:cNvSpPr txBox="1"/>
      </xdr:nvSpPr>
      <xdr:spPr>
        <a:xfrm>
          <a:off x="1719795" y="965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155896</xdr:rowOff>
    </xdr:from>
    <xdr:to>
      <xdr:col>6</xdr:col>
      <xdr:colOff>38100</xdr:colOff>
      <xdr:row>58</xdr:row>
      <xdr:rowOff>86046</xdr:rowOff>
    </xdr:to>
    <xdr:sp macro="" textlink="">
      <xdr:nvSpPr>
        <xdr:cNvPr id="132" name="フローチャート: 判断 131"/>
        <xdr:cNvSpPr/>
      </xdr:nvSpPr>
      <xdr:spPr>
        <a:xfrm>
          <a:off x="1079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102573</xdr:rowOff>
    </xdr:from>
    <xdr:ext cx="599010" cy="259045"/>
    <xdr:sp macro="" textlink="">
      <xdr:nvSpPr>
        <xdr:cNvPr id="133" name="テキスト ボックス 132"/>
        <xdr:cNvSpPr txBox="1"/>
      </xdr:nvSpPr>
      <xdr:spPr>
        <a:xfrm>
          <a:off x="830795" y="970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99906</xdr:rowOff>
    </xdr:from>
    <xdr:to>
      <xdr:col>24</xdr:col>
      <xdr:colOff>114300</xdr:colOff>
      <xdr:row>59</xdr:row>
      <xdr:rowOff>30056</xdr:rowOff>
    </xdr:to>
    <xdr:sp macro="" textlink="">
      <xdr:nvSpPr>
        <xdr:cNvPr id="139" name="楕円 138"/>
        <xdr:cNvSpPr/>
      </xdr:nvSpPr>
      <xdr:spPr>
        <a:xfrm>
          <a:off x="4584700" y="1004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14833</xdr:rowOff>
    </xdr:from>
    <xdr:ext cx="534377" cy="259045"/>
    <xdr:sp macro="" textlink="">
      <xdr:nvSpPr>
        <xdr:cNvPr id="140" name="総務費該当値テキスト"/>
        <xdr:cNvSpPr txBox="1"/>
      </xdr:nvSpPr>
      <xdr:spPr>
        <a:xfrm>
          <a:off x="4686300" y="995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76425</xdr:rowOff>
    </xdr:from>
    <xdr:to>
      <xdr:col>20</xdr:col>
      <xdr:colOff>38100</xdr:colOff>
      <xdr:row>59</xdr:row>
      <xdr:rowOff>6575</xdr:rowOff>
    </xdr:to>
    <xdr:sp macro="" textlink="">
      <xdr:nvSpPr>
        <xdr:cNvPr id="141" name="楕円 140"/>
        <xdr:cNvSpPr/>
      </xdr:nvSpPr>
      <xdr:spPr>
        <a:xfrm>
          <a:off x="3746500" y="1002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169152</xdr:rowOff>
    </xdr:from>
    <xdr:ext cx="534377" cy="259045"/>
    <xdr:sp macro="" textlink="">
      <xdr:nvSpPr>
        <xdr:cNvPr id="142" name="テキスト ボックス 141"/>
        <xdr:cNvSpPr txBox="1"/>
      </xdr:nvSpPr>
      <xdr:spPr>
        <a:xfrm>
          <a:off x="3530111" y="1011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76185</xdr:rowOff>
    </xdr:from>
    <xdr:to>
      <xdr:col>15</xdr:col>
      <xdr:colOff>101600</xdr:colOff>
      <xdr:row>59</xdr:row>
      <xdr:rowOff>6335</xdr:rowOff>
    </xdr:to>
    <xdr:sp macro="" textlink="">
      <xdr:nvSpPr>
        <xdr:cNvPr id="143" name="楕円 142"/>
        <xdr:cNvSpPr/>
      </xdr:nvSpPr>
      <xdr:spPr>
        <a:xfrm>
          <a:off x="2857500" y="1002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168912</xdr:rowOff>
    </xdr:from>
    <xdr:ext cx="534377" cy="259045"/>
    <xdr:sp macro="" textlink="">
      <xdr:nvSpPr>
        <xdr:cNvPr id="144" name="テキスト ボックス 143"/>
        <xdr:cNvSpPr txBox="1"/>
      </xdr:nvSpPr>
      <xdr:spPr>
        <a:xfrm>
          <a:off x="2641111" y="1011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72529</xdr:rowOff>
    </xdr:from>
    <xdr:to>
      <xdr:col>10</xdr:col>
      <xdr:colOff>165100</xdr:colOff>
      <xdr:row>59</xdr:row>
      <xdr:rowOff>2679</xdr:rowOff>
    </xdr:to>
    <xdr:sp macro="" textlink="">
      <xdr:nvSpPr>
        <xdr:cNvPr id="145" name="楕円 144"/>
        <xdr:cNvSpPr/>
      </xdr:nvSpPr>
      <xdr:spPr>
        <a:xfrm>
          <a:off x="1968500" y="1001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165256</xdr:rowOff>
    </xdr:from>
    <xdr:ext cx="534377" cy="259045"/>
    <xdr:sp macro="" textlink="">
      <xdr:nvSpPr>
        <xdr:cNvPr id="146" name="テキスト ボックス 145"/>
        <xdr:cNvSpPr txBox="1"/>
      </xdr:nvSpPr>
      <xdr:spPr>
        <a:xfrm>
          <a:off x="1752111" y="1010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101476</xdr:rowOff>
    </xdr:from>
    <xdr:to>
      <xdr:col>6</xdr:col>
      <xdr:colOff>38100</xdr:colOff>
      <xdr:row>59</xdr:row>
      <xdr:rowOff>31626</xdr:rowOff>
    </xdr:to>
    <xdr:sp macro="" textlink="">
      <xdr:nvSpPr>
        <xdr:cNvPr id="147" name="楕円 146"/>
        <xdr:cNvSpPr/>
      </xdr:nvSpPr>
      <xdr:spPr>
        <a:xfrm>
          <a:off x="1079500" y="1004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22753</xdr:rowOff>
    </xdr:from>
    <xdr:ext cx="534377" cy="259045"/>
    <xdr:sp macro="" textlink="">
      <xdr:nvSpPr>
        <xdr:cNvPr id="148" name="テキスト ボックス 147"/>
        <xdr:cNvSpPr txBox="1"/>
      </xdr:nvSpPr>
      <xdr:spPr>
        <a:xfrm>
          <a:off x="863111" y="1013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65847</xdr:rowOff>
    </xdr:from>
    <xdr:to>
      <xdr:col>24</xdr:col>
      <xdr:colOff>62865</xdr:colOff>
      <xdr:row>78</xdr:row>
      <xdr:rowOff>124681</xdr:rowOff>
    </xdr:to>
    <xdr:cxnSp macro="">
      <xdr:nvCxnSpPr>
        <xdr:cNvPr id="173" name="直線コネクタ 172"/>
        <xdr:cNvCxnSpPr/>
      </xdr:nvCxnSpPr>
      <xdr:spPr>
        <a:xfrm flipV="1">
          <a:off x="4633595" y="12238797"/>
          <a:ext cx="1270" cy="125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128508</xdr:rowOff>
    </xdr:from>
    <xdr:ext cx="599010" cy="259045"/>
    <xdr:sp macro="" textlink="">
      <xdr:nvSpPr>
        <xdr:cNvPr id="174" name="民生費最小値テキスト"/>
        <xdr:cNvSpPr txBox="1"/>
      </xdr:nvSpPr>
      <xdr:spPr>
        <a:xfrm>
          <a:off x="4686300" y="1350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124681</xdr:rowOff>
    </xdr:from>
    <xdr:to>
      <xdr:col>24</xdr:col>
      <xdr:colOff>152400</xdr:colOff>
      <xdr:row>78</xdr:row>
      <xdr:rowOff>124681</xdr:rowOff>
    </xdr:to>
    <xdr:cxnSp macro="">
      <xdr:nvCxnSpPr>
        <xdr:cNvPr id="175" name="直線コネクタ 174"/>
        <xdr:cNvCxnSpPr/>
      </xdr:nvCxnSpPr>
      <xdr:spPr>
        <a:xfrm>
          <a:off x="4546600" y="13497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12524</xdr:rowOff>
    </xdr:from>
    <xdr:ext cx="599010" cy="259045"/>
    <xdr:sp macro="" textlink="">
      <xdr:nvSpPr>
        <xdr:cNvPr id="176" name="民生費最大値テキスト"/>
        <xdr:cNvSpPr txBox="1"/>
      </xdr:nvSpPr>
      <xdr:spPr>
        <a:xfrm>
          <a:off x="4686300" y="1201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65847</xdr:rowOff>
    </xdr:from>
    <xdr:to>
      <xdr:col>24</xdr:col>
      <xdr:colOff>152400</xdr:colOff>
      <xdr:row>71</xdr:row>
      <xdr:rowOff>65847</xdr:rowOff>
    </xdr:to>
    <xdr:cxnSp macro="">
      <xdr:nvCxnSpPr>
        <xdr:cNvPr id="177" name="直線コネクタ 176"/>
        <xdr:cNvCxnSpPr/>
      </xdr:nvCxnSpPr>
      <xdr:spPr>
        <a:xfrm>
          <a:off x="4546600" y="1223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146755</xdr:rowOff>
    </xdr:from>
    <xdr:to>
      <xdr:col>24</xdr:col>
      <xdr:colOff>63500</xdr:colOff>
      <xdr:row>78</xdr:row>
      <xdr:rowOff>29355</xdr:rowOff>
    </xdr:to>
    <xdr:cxnSp macro="">
      <xdr:nvCxnSpPr>
        <xdr:cNvPr id="178" name="直線コネクタ 177"/>
        <xdr:cNvCxnSpPr/>
      </xdr:nvCxnSpPr>
      <xdr:spPr>
        <a:xfrm flipV="1">
          <a:off x="3797300" y="13348405"/>
          <a:ext cx="838200" cy="5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166435</xdr:rowOff>
    </xdr:from>
    <xdr:ext cx="599010" cy="259045"/>
    <xdr:sp macro="" textlink="">
      <xdr:nvSpPr>
        <xdr:cNvPr id="179" name="民生費平均値テキスト"/>
        <xdr:cNvSpPr txBox="1"/>
      </xdr:nvSpPr>
      <xdr:spPr>
        <a:xfrm>
          <a:off x="4686300" y="1285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143558</xdr:rowOff>
    </xdr:from>
    <xdr:to>
      <xdr:col>24</xdr:col>
      <xdr:colOff>114300</xdr:colOff>
      <xdr:row>76</xdr:row>
      <xdr:rowOff>73707</xdr:rowOff>
    </xdr:to>
    <xdr:sp macro="" textlink="">
      <xdr:nvSpPr>
        <xdr:cNvPr id="180" name="フローチャート: 判断 179"/>
        <xdr:cNvSpPr/>
      </xdr:nvSpPr>
      <xdr:spPr>
        <a:xfrm>
          <a:off x="45847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2236</xdr:rowOff>
    </xdr:from>
    <xdr:to>
      <xdr:col>19</xdr:col>
      <xdr:colOff>177800</xdr:colOff>
      <xdr:row>78</xdr:row>
      <xdr:rowOff>29355</xdr:rowOff>
    </xdr:to>
    <xdr:cxnSp macro="">
      <xdr:nvCxnSpPr>
        <xdr:cNvPr id="181" name="直線コネクタ 180"/>
        <xdr:cNvCxnSpPr/>
      </xdr:nvCxnSpPr>
      <xdr:spPr>
        <a:xfrm>
          <a:off x="2908300" y="13375336"/>
          <a:ext cx="889000" cy="2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3663</xdr:rowOff>
    </xdr:from>
    <xdr:to>
      <xdr:col>20</xdr:col>
      <xdr:colOff>38100</xdr:colOff>
      <xdr:row>76</xdr:row>
      <xdr:rowOff>105263</xdr:rowOff>
    </xdr:to>
    <xdr:sp macro="" textlink="">
      <xdr:nvSpPr>
        <xdr:cNvPr id="182" name="フローチャート: 判断 181"/>
        <xdr:cNvSpPr/>
      </xdr:nvSpPr>
      <xdr:spPr>
        <a:xfrm>
          <a:off x="3746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121790</xdr:rowOff>
    </xdr:from>
    <xdr:ext cx="599010" cy="259045"/>
    <xdr:sp macro="" textlink="">
      <xdr:nvSpPr>
        <xdr:cNvPr id="183" name="テキスト ボックス 182"/>
        <xdr:cNvSpPr txBox="1"/>
      </xdr:nvSpPr>
      <xdr:spPr>
        <a:xfrm>
          <a:off x="3497795" y="1280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170614</xdr:rowOff>
    </xdr:from>
    <xdr:to>
      <xdr:col>15</xdr:col>
      <xdr:colOff>50800</xdr:colOff>
      <xdr:row>78</xdr:row>
      <xdr:rowOff>2236</xdr:rowOff>
    </xdr:to>
    <xdr:cxnSp macro="">
      <xdr:nvCxnSpPr>
        <xdr:cNvPr id="184" name="直線コネクタ 183"/>
        <xdr:cNvCxnSpPr/>
      </xdr:nvCxnSpPr>
      <xdr:spPr>
        <a:xfrm>
          <a:off x="2019300" y="13372264"/>
          <a:ext cx="889000" cy="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16090</xdr:rowOff>
    </xdr:from>
    <xdr:to>
      <xdr:col>15</xdr:col>
      <xdr:colOff>101600</xdr:colOff>
      <xdr:row>76</xdr:row>
      <xdr:rowOff>117690</xdr:rowOff>
    </xdr:to>
    <xdr:sp macro="" textlink="">
      <xdr:nvSpPr>
        <xdr:cNvPr id="185" name="フローチャート: 判断 184"/>
        <xdr:cNvSpPr/>
      </xdr:nvSpPr>
      <xdr:spPr>
        <a:xfrm>
          <a:off x="2857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134218</xdr:rowOff>
    </xdr:from>
    <xdr:ext cx="599010" cy="259045"/>
    <xdr:sp macro="" textlink="">
      <xdr:nvSpPr>
        <xdr:cNvPr id="186" name="テキスト ボックス 185"/>
        <xdr:cNvSpPr txBox="1"/>
      </xdr:nvSpPr>
      <xdr:spPr>
        <a:xfrm>
          <a:off x="2608795" y="1282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170614</xdr:rowOff>
    </xdr:from>
    <xdr:to>
      <xdr:col>10</xdr:col>
      <xdr:colOff>114300</xdr:colOff>
      <xdr:row>78</xdr:row>
      <xdr:rowOff>104054</xdr:rowOff>
    </xdr:to>
    <xdr:cxnSp macro="">
      <xdr:nvCxnSpPr>
        <xdr:cNvPr id="187" name="直線コネクタ 186"/>
        <xdr:cNvCxnSpPr/>
      </xdr:nvCxnSpPr>
      <xdr:spPr>
        <a:xfrm flipV="1">
          <a:off x="1130300" y="13372264"/>
          <a:ext cx="889000" cy="10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27910</xdr:rowOff>
    </xdr:from>
    <xdr:to>
      <xdr:col>10</xdr:col>
      <xdr:colOff>165100</xdr:colOff>
      <xdr:row>76</xdr:row>
      <xdr:rowOff>129510</xdr:rowOff>
    </xdr:to>
    <xdr:sp macro="" textlink="">
      <xdr:nvSpPr>
        <xdr:cNvPr id="188" name="フローチャート: 判断 187"/>
        <xdr:cNvSpPr/>
      </xdr:nvSpPr>
      <xdr:spPr>
        <a:xfrm>
          <a:off x="1968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146036</xdr:rowOff>
    </xdr:from>
    <xdr:ext cx="599010" cy="259045"/>
    <xdr:sp macro="" textlink="">
      <xdr:nvSpPr>
        <xdr:cNvPr id="189" name="テキスト ボックス 188"/>
        <xdr:cNvSpPr txBox="1"/>
      </xdr:nvSpPr>
      <xdr:spPr>
        <a:xfrm>
          <a:off x="1719795" y="1283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98814</xdr:rowOff>
    </xdr:from>
    <xdr:to>
      <xdr:col>6</xdr:col>
      <xdr:colOff>38100</xdr:colOff>
      <xdr:row>77</xdr:row>
      <xdr:rowOff>28964</xdr:rowOff>
    </xdr:to>
    <xdr:sp macro="" textlink="">
      <xdr:nvSpPr>
        <xdr:cNvPr id="190" name="フローチャート: 判断 189"/>
        <xdr:cNvSpPr/>
      </xdr:nvSpPr>
      <xdr:spPr>
        <a:xfrm>
          <a:off x="1079500" y="1312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45490</xdr:rowOff>
    </xdr:from>
    <xdr:ext cx="599010" cy="259045"/>
    <xdr:sp macro="" textlink="">
      <xdr:nvSpPr>
        <xdr:cNvPr id="191" name="テキスト ボックス 190"/>
        <xdr:cNvSpPr txBox="1"/>
      </xdr:nvSpPr>
      <xdr:spPr>
        <a:xfrm>
          <a:off x="830795" y="1290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95955</xdr:rowOff>
    </xdr:from>
    <xdr:to>
      <xdr:col>24</xdr:col>
      <xdr:colOff>114300</xdr:colOff>
      <xdr:row>78</xdr:row>
      <xdr:rowOff>26105</xdr:rowOff>
    </xdr:to>
    <xdr:sp macro="" textlink="">
      <xdr:nvSpPr>
        <xdr:cNvPr id="197" name="楕円 196"/>
        <xdr:cNvSpPr/>
      </xdr:nvSpPr>
      <xdr:spPr>
        <a:xfrm>
          <a:off x="4584700" y="1329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74382</xdr:rowOff>
    </xdr:from>
    <xdr:ext cx="599010" cy="259045"/>
    <xdr:sp macro="" textlink="">
      <xdr:nvSpPr>
        <xdr:cNvPr id="198" name="民生費該当値テキスト"/>
        <xdr:cNvSpPr txBox="1"/>
      </xdr:nvSpPr>
      <xdr:spPr>
        <a:xfrm>
          <a:off x="4686300" y="13276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150005</xdr:rowOff>
    </xdr:from>
    <xdr:to>
      <xdr:col>20</xdr:col>
      <xdr:colOff>38100</xdr:colOff>
      <xdr:row>78</xdr:row>
      <xdr:rowOff>80155</xdr:rowOff>
    </xdr:to>
    <xdr:sp macro="" textlink="">
      <xdr:nvSpPr>
        <xdr:cNvPr id="199" name="楕円 198"/>
        <xdr:cNvSpPr/>
      </xdr:nvSpPr>
      <xdr:spPr>
        <a:xfrm>
          <a:off x="3746500" y="1335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71282</xdr:rowOff>
    </xdr:from>
    <xdr:ext cx="599010" cy="259045"/>
    <xdr:sp macro="" textlink="">
      <xdr:nvSpPr>
        <xdr:cNvPr id="200" name="テキスト ボックス 199"/>
        <xdr:cNvSpPr txBox="1"/>
      </xdr:nvSpPr>
      <xdr:spPr>
        <a:xfrm>
          <a:off x="3497795" y="13444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122886</xdr:rowOff>
    </xdr:from>
    <xdr:to>
      <xdr:col>15</xdr:col>
      <xdr:colOff>101600</xdr:colOff>
      <xdr:row>78</xdr:row>
      <xdr:rowOff>53036</xdr:rowOff>
    </xdr:to>
    <xdr:sp macro="" textlink="">
      <xdr:nvSpPr>
        <xdr:cNvPr id="201" name="楕円 200"/>
        <xdr:cNvSpPr/>
      </xdr:nvSpPr>
      <xdr:spPr>
        <a:xfrm>
          <a:off x="2857500" y="1332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44163</xdr:rowOff>
    </xdr:from>
    <xdr:ext cx="599010" cy="259045"/>
    <xdr:sp macro="" textlink="">
      <xdr:nvSpPr>
        <xdr:cNvPr id="202" name="テキスト ボックス 201"/>
        <xdr:cNvSpPr txBox="1"/>
      </xdr:nvSpPr>
      <xdr:spPr>
        <a:xfrm>
          <a:off x="2608795" y="13417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119814</xdr:rowOff>
    </xdr:from>
    <xdr:to>
      <xdr:col>10</xdr:col>
      <xdr:colOff>165100</xdr:colOff>
      <xdr:row>78</xdr:row>
      <xdr:rowOff>49964</xdr:rowOff>
    </xdr:to>
    <xdr:sp macro="" textlink="">
      <xdr:nvSpPr>
        <xdr:cNvPr id="203" name="楕円 202"/>
        <xdr:cNvSpPr/>
      </xdr:nvSpPr>
      <xdr:spPr>
        <a:xfrm>
          <a:off x="1968500" y="1332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41091</xdr:rowOff>
    </xdr:from>
    <xdr:ext cx="599010" cy="259045"/>
    <xdr:sp macro="" textlink="">
      <xdr:nvSpPr>
        <xdr:cNvPr id="204" name="テキスト ボックス 203"/>
        <xdr:cNvSpPr txBox="1"/>
      </xdr:nvSpPr>
      <xdr:spPr>
        <a:xfrm>
          <a:off x="1719795" y="13414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53254</xdr:rowOff>
    </xdr:from>
    <xdr:to>
      <xdr:col>6</xdr:col>
      <xdr:colOff>38100</xdr:colOff>
      <xdr:row>78</xdr:row>
      <xdr:rowOff>154854</xdr:rowOff>
    </xdr:to>
    <xdr:sp macro="" textlink="">
      <xdr:nvSpPr>
        <xdr:cNvPr id="205" name="楕円 204"/>
        <xdr:cNvSpPr/>
      </xdr:nvSpPr>
      <xdr:spPr>
        <a:xfrm>
          <a:off x="1079500" y="1342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145981</xdr:rowOff>
    </xdr:from>
    <xdr:ext cx="599010" cy="259045"/>
    <xdr:sp macro="" textlink="">
      <xdr:nvSpPr>
        <xdr:cNvPr id="206" name="テキスト ボックス 205"/>
        <xdr:cNvSpPr txBox="1"/>
      </xdr:nvSpPr>
      <xdr:spPr>
        <a:xfrm>
          <a:off x="830795" y="1351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164374</xdr:rowOff>
    </xdr:from>
    <xdr:to>
      <xdr:col>24</xdr:col>
      <xdr:colOff>62865</xdr:colOff>
      <xdr:row>99</xdr:row>
      <xdr:rowOff>7258</xdr:rowOff>
    </xdr:to>
    <xdr:cxnSp macro="">
      <xdr:nvCxnSpPr>
        <xdr:cNvPr id="230" name="直線コネクタ 229"/>
        <xdr:cNvCxnSpPr/>
      </xdr:nvCxnSpPr>
      <xdr:spPr>
        <a:xfrm flipV="1">
          <a:off x="4633595" y="15594874"/>
          <a:ext cx="1270" cy="1385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11085</xdr:rowOff>
    </xdr:from>
    <xdr:ext cx="534377" cy="259045"/>
    <xdr:sp macro="" textlink="">
      <xdr:nvSpPr>
        <xdr:cNvPr id="231" name="衛生費最小値テキスト"/>
        <xdr:cNvSpPr txBox="1"/>
      </xdr:nvSpPr>
      <xdr:spPr>
        <a:xfrm>
          <a:off x="4686300" y="1698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7258</xdr:rowOff>
    </xdr:from>
    <xdr:to>
      <xdr:col>24</xdr:col>
      <xdr:colOff>152400</xdr:colOff>
      <xdr:row>99</xdr:row>
      <xdr:rowOff>7258</xdr:rowOff>
    </xdr:to>
    <xdr:cxnSp macro="">
      <xdr:nvCxnSpPr>
        <xdr:cNvPr id="232" name="直線コネクタ 231"/>
        <xdr:cNvCxnSpPr/>
      </xdr:nvCxnSpPr>
      <xdr:spPr>
        <a:xfrm>
          <a:off x="4546600" y="1698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111051</xdr:rowOff>
    </xdr:from>
    <xdr:ext cx="690189" cy="259045"/>
    <xdr:sp macro="" textlink="">
      <xdr:nvSpPr>
        <xdr:cNvPr id="233" name="衛生費最大値テキスト"/>
        <xdr:cNvSpPr txBox="1"/>
      </xdr:nvSpPr>
      <xdr:spPr>
        <a:xfrm>
          <a:off x="4686300" y="153701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1,120,571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164374</xdr:rowOff>
    </xdr:from>
    <xdr:to>
      <xdr:col>24</xdr:col>
      <xdr:colOff>152400</xdr:colOff>
      <xdr:row>90</xdr:row>
      <xdr:rowOff>164374</xdr:rowOff>
    </xdr:to>
    <xdr:cxnSp macro="">
      <xdr:nvCxnSpPr>
        <xdr:cNvPr id="234" name="直線コネクタ 233"/>
        <xdr:cNvCxnSpPr/>
      </xdr:nvCxnSpPr>
      <xdr:spPr>
        <a:xfrm>
          <a:off x="4546600" y="1559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158049</xdr:rowOff>
    </xdr:from>
    <xdr:to>
      <xdr:col>24</xdr:col>
      <xdr:colOff>63500</xdr:colOff>
      <xdr:row>98</xdr:row>
      <xdr:rowOff>159945</xdr:rowOff>
    </xdr:to>
    <xdr:cxnSp macro="">
      <xdr:nvCxnSpPr>
        <xdr:cNvPr id="235" name="直線コネクタ 234"/>
        <xdr:cNvCxnSpPr/>
      </xdr:nvCxnSpPr>
      <xdr:spPr>
        <a:xfrm>
          <a:off x="3797300" y="16960149"/>
          <a:ext cx="838200" cy="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96299</xdr:rowOff>
    </xdr:from>
    <xdr:ext cx="534377" cy="259045"/>
    <xdr:sp macro="" textlink="">
      <xdr:nvSpPr>
        <xdr:cNvPr id="236" name="衛生費平均値テキスト"/>
        <xdr:cNvSpPr txBox="1"/>
      </xdr:nvSpPr>
      <xdr:spPr>
        <a:xfrm>
          <a:off x="4686300" y="1672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73422</xdr:rowOff>
    </xdr:from>
    <xdr:to>
      <xdr:col>24</xdr:col>
      <xdr:colOff>114300</xdr:colOff>
      <xdr:row>99</xdr:row>
      <xdr:rowOff>3572</xdr:rowOff>
    </xdr:to>
    <xdr:sp macro="" textlink="">
      <xdr:nvSpPr>
        <xdr:cNvPr id="237" name="フローチャート: 判断 236"/>
        <xdr:cNvSpPr/>
      </xdr:nvSpPr>
      <xdr:spPr>
        <a:xfrm>
          <a:off x="45847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155939</xdr:rowOff>
    </xdr:from>
    <xdr:to>
      <xdr:col>19</xdr:col>
      <xdr:colOff>177800</xdr:colOff>
      <xdr:row>98</xdr:row>
      <xdr:rowOff>158049</xdr:rowOff>
    </xdr:to>
    <xdr:cxnSp macro="">
      <xdr:nvCxnSpPr>
        <xdr:cNvPr id="238" name="直線コネクタ 237"/>
        <xdr:cNvCxnSpPr/>
      </xdr:nvCxnSpPr>
      <xdr:spPr>
        <a:xfrm>
          <a:off x="2908300" y="16958039"/>
          <a:ext cx="889000" cy="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66602</xdr:rowOff>
    </xdr:from>
    <xdr:to>
      <xdr:col>20</xdr:col>
      <xdr:colOff>38100</xdr:colOff>
      <xdr:row>98</xdr:row>
      <xdr:rowOff>168202</xdr:rowOff>
    </xdr:to>
    <xdr:sp macro="" textlink="">
      <xdr:nvSpPr>
        <xdr:cNvPr id="239" name="フローチャート: 判断 238"/>
        <xdr:cNvSpPr/>
      </xdr:nvSpPr>
      <xdr:spPr>
        <a:xfrm>
          <a:off x="3746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13279</xdr:rowOff>
    </xdr:from>
    <xdr:ext cx="534377" cy="259045"/>
    <xdr:sp macro="" textlink="">
      <xdr:nvSpPr>
        <xdr:cNvPr id="240" name="テキスト ボックス 239"/>
        <xdr:cNvSpPr txBox="1"/>
      </xdr:nvSpPr>
      <xdr:spPr>
        <a:xfrm>
          <a:off x="3530111"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155406</xdr:rowOff>
    </xdr:from>
    <xdr:to>
      <xdr:col>15</xdr:col>
      <xdr:colOff>50800</xdr:colOff>
      <xdr:row>98</xdr:row>
      <xdr:rowOff>155939</xdr:rowOff>
    </xdr:to>
    <xdr:cxnSp macro="">
      <xdr:nvCxnSpPr>
        <xdr:cNvPr id="241" name="直線コネクタ 240"/>
        <xdr:cNvCxnSpPr/>
      </xdr:nvCxnSpPr>
      <xdr:spPr>
        <a:xfrm>
          <a:off x="2019300" y="16957506"/>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68032</xdr:rowOff>
    </xdr:from>
    <xdr:to>
      <xdr:col>15</xdr:col>
      <xdr:colOff>101600</xdr:colOff>
      <xdr:row>98</xdr:row>
      <xdr:rowOff>169632</xdr:rowOff>
    </xdr:to>
    <xdr:sp macro="" textlink="">
      <xdr:nvSpPr>
        <xdr:cNvPr id="242" name="フローチャート: 判断 241"/>
        <xdr:cNvSpPr/>
      </xdr:nvSpPr>
      <xdr:spPr>
        <a:xfrm>
          <a:off x="2857500" y="1687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14709</xdr:rowOff>
    </xdr:from>
    <xdr:ext cx="534377" cy="259045"/>
    <xdr:sp macro="" textlink="">
      <xdr:nvSpPr>
        <xdr:cNvPr id="243" name="テキスト ボックス 242"/>
        <xdr:cNvSpPr txBox="1"/>
      </xdr:nvSpPr>
      <xdr:spPr>
        <a:xfrm>
          <a:off x="2641111" y="1664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155406</xdr:rowOff>
    </xdr:from>
    <xdr:to>
      <xdr:col>10</xdr:col>
      <xdr:colOff>114300</xdr:colOff>
      <xdr:row>98</xdr:row>
      <xdr:rowOff>161385</xdr:rowOff>
    </xdr:to>
    <xdr:cxnSp macro="">
      <xdr:nvCxnSpPr>
        <xdr:cNvPr id="244" name="直線コネクタ 243"/>
        <xdr:cNvCxnSpPr/>
      </xdr:nvCxnSpPr>
      <xdr:spPr>
        <a:xfrm flipV="1">
          <a:off x="1130300" y="16957506"/>
          <a:ext cx="889000" cy="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66061</xdr:rowOff>
    </xdr:from>
    <xdr:to>
      <xdr:col>10</xdr:col>
      <xdr:colOff>165100</xdr:colOff>
      <xdr:row>98</xdr:row>
      <xdr:rowOff>167661</xdr:rowOff>
    </xdr:to>
    <xdr:sp macro="" textlink="">
      <xdr:nvSpPr>
        <xdr:cNvPr id="245" name="フローチャート: 判断 244"/>
        <xdr:cNvSpPr/>
      </xdr:nvSpPr>
      <xdr:spPr>
        <a:xfrm>
          <a:off x="1968500" y="1686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12738</xdr:rowOff>
    </xdr:from>
    <xdr:ext cx="534377" cy="259045"/>
    <xdr:sp macro="" textlink="">
      <xdr:nvSpPr>
        <xdr:cNvPr id="246" name="テキスト ボックス 245"/>
        <xdr:cNvSpPr txBox="1"/>
      </xdr:nvSpPr>
      <xdr:spPr>
        <a:xfrm>
          <a:off x="1752111" y="1664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75251</xdr:rowOff>
    </xdr:from>
    <xdr:to>
      <xdr:col>6</xdr:col>
      <xdr:colOff>38100</xdr:colOff>
      <xdr:row>99</xdr:row>
      <xdr:rowOff>5401</xdr:rowOff>
    </xdr:to>
    <xdr:sp macro="" textlink="">
      <xdr:nvSpPr>
        <xdr:cNvPr id="247" name="フローチャート: 判断 246"/>
        <xdr:cNvSpPr/>
      </xdr:nvSpPr>
      <xdr:spPr>
        <a:xfrm>
          <a:off x="1079500" y="1687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21928</xdr:rowOff>
    </xdr:from>
    <xdr:ext cx="534377" cy="259045"/>
    <xdr:sp macro="" textlink="">
      <xdr:nvSpPr>
        <xdr:cNvPr id="248" name="テキスト ボックス 247"/>
        <xdr:cNvSpPr txBox="1"/>
      </xdr:nvSpPr>
      <xdr:spPr>
        <a:xfrm>
          <a:off x="863111" y="1665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109145</xdr:rowOff>
    </xdr:from>
    <xdr:to>
      <xdr:col>24</xdr:col>
      <xdr:colOff>114300</xdr:colOff>
      <xdr:row>99</xdr:row>
      <xdr:rowOff>39295</xdr:rowOff>
    </xdr:to>
    <xdr:sp macro="" textlink="">
      <xdr:nvSpPr>
        <xdr:cNvPr id="254" name="楕円 253"/>
        <xdr:cNvSpPr/>
      </xdr:nvSpPr>
      <xdr:spPr>
        <a:xfrm>
          <a:off x="4584700" y="1691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51848</xdr:rowOff>
    </xdr:from>
    <xdr:ext cx="534377" cy="259045"/>
    <xdr:sp macro="" textlink="">
      <xdr:nvSpPr>
        <xdr:cNvPr id="255" name="衛生費該当値テキスト"/>
        <xdr:cNvSpPr txBox="1"/>
      </xdr:nvSpPr>
      <xdr:spPr>
        <a:xfrm>
          <a:off x="4686300" y="1685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107249</xdr:rowOff>
    </xdr:from>
    <xdr:to>
      <xdr:col>20</xdr:col>
      <xdr:colOff>38100</xdr:colOff>
      <xdr:row>99</xdr:row>
      <xdr:rowOff>37399</xdr:rowOff>
    </xdr:to>
    <xdr:sp macro="" textlink="">
      <xdr:nvSpPr>
        <xdr:cNvPr id="256" name="楕円 255"/>
        <xdr:cNvSpPr/>
      </xdr:nvSpPr>
      <xdr:spPr>
        <a:xfrm>
          <a:off x="3746500" y="1690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28526</xdr:rowOff>
    </xdr:from>
    <xdr:ext cx="534377" cy="259045"/>
    <xdr:sp macro="" textlink="">
      <xdr:nvSpPr>
        <xdr:cNvPr id="257" name="テキスト ボックス 256"/>
        <xdr:cNvSpPr txBox="1"/>
      </xdr:nvSpPr>
      <xdr:spPr>
        <a:xfrm>
          <a:off x="3530111" y="1700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105139</xdr:rowOff>
    </xdr:from>
    <xdr:to>
      <xdr:col>15</xdr:col>
      <xdr:colOff>101600</xdr:colOff>
      <xdr:row>99</xdr:row>
      <xdr:rowOff>35289</xdr:rowOff>
    </xdr:to>
    <xdr:sp macro="" textlink="">
      <xdr:nvSpPr>
        <xdr:cNvPr id="258" name="楕円 257"/>
        <xdr:cNvSpPr/>
      </xdr:nvSpPr>
      <xdr:spPr>
        <a:xfrm>
          <a:off x="2857500" y="1690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26416</xdr:rowOff>
    </xdr:from>
    <xdr:ext cx="534377" cy="259045"/>
    <xdr:sp macro="" textlink="">
      <xdr:nvSpPr>
        <xdr:cNvPr id="259" name="テキスト ボックス 258"/>
        <xdr:cNvSpPr txBox="1"/>
      </xdr:nvSpPr>
      <xdr:spPr>
        <a:xfrm>
          <a:off x="2641111" y="1699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104606</xdr:rowOff>
    </xdr:from>
    <xdr:to>
      <xdr:col>10</xdr:col>
      <xdr:colOff>165100</xdr:colOff>
      <xdr:row>99</xdr:row>
      <xdr:rowOff>34756</xdr:rowOff>
    </xdr:to>
    <xdr:sp macro="" textlink="">
      <xdr:nvSpPr>
        <xdr:cNvPr id="260" name="楕円 259"/>
        <xdr:cNvSpPr/>
      </xdr:nvSpPr>
      <xdr:spPr>
        <a:xfrm>
          <a:off x="1968500" y="1690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25883</xdr:rowOff>
    </xdr:from>
    <xdr:ext cx="534377" cy="259045"/>
    <xdr:sp macro="" textlink="">
      <xdr:nvSpPr>
        <xdr:cNvPr id="261" name="テキスト ボックス 260"/>
        <xdr:cNvSpPr txBox="1"/>
      </xdr:nvSpPr>
      <xdr:spPr>
        <a:xfrm>
          <a:off x="1752111" y="1699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110585</xdr:rowOff>
    </xdr:from>
    <xdr:to>
      <xdr:col>6</xdr:col>
      <xdr:colOff>38100</xdr:colOff>
      <xdr:row>99</xdr:row>
      <xdr:rowOff>40735</xdr:rowOff>
    </xdr:to>
    <xdr:sp macro="" textlink="">
      <xdr:nvSpPr>
        <xdr:cNvPr id="262" name="楕円 261"/>
        <xdr:cNvSpPr/>
      </xdr:nvSpPr>
      <xdr:spPr>
        <a:xfrm>
          <a:off x="1079500" y="1691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31862</xdr:rowOff>
    </xdr:from>
    <xdr:ext cx="534377" cy="259045"/>
    <xdr:sp macro="" textlink="">
      <xdr:nvSpPr>
        <xdr:cNvPr id="263" name="テキスト ボックス 262"/>
        <xdr:cNvSpPr txBox="1"/>
      </xdr:nvSpPr>
      <xdr:spPr>
        <a:xfrm>
          <a:off x="863111" y="17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100686</xdr:rowOff>
    </xdr:from>
    <xdr:to>
      <xdr:col>54</xdr:col>
      <xdr:colOff>189865</xdr:colOff>
      <xdr:row>39</xdr:row>
      <xdr:rowOff>44450</xdr:rowOff>
    </xdr:to>
    <xdr:cxnSp macro="">
      <xdr:nvCxnSpPr>
        <xdr:cNvPr id="287" name="直線コネクタ 286"/>
        <xdr:cNvCxnSpPr/>
      </xdr:nvCxnSpPr>
      <xdr:spPr>
        <a:xfrm flipV="1">
          <a:off x="10475595" y="52441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47363</xdr:rowOff>
    </xdr:from>
    <xdr:ext cx="534377" cy="259045"/>
    <xdr:sp macro="" textlink="">
      <xdr:nvSpPr>
        <xdr:cNvPr id="290" name="労働費最大値テキスト"/>
        <xdr:cNvSpPr txBox="1"/>
      </xdr:nvSpPr>
      <xdr:spPr>
        <a:xfrm>
          <a:off x="10528300" y="50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100686</xdr:rowOff>
    </xdr:from>
    <xdr:to>
      <xdr:col>55</xdr:col>
      <xdr:colOff>88900</xdr:colOff>
      <xdr:row>30</xdr:row>
      <xdr:rowOff>100686</xdr:rowOff>
    </xdr:to>
    <xdr:cxnSp macro="">
      <xdr:nvCxnSpPr>
        <xdr:cNvPr id="291" name="直線コネクタ 290"/>
        <xdr:cNvCxnSpPr/>
      </xdr:nvCxnSpPr>
      <xdr:spPr>
        <a:xfrm>
          <a:off x="10388600" y="524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96842</xdr:rowOff>
    </xdr:from>
    <xdr:ext cx="469744" cy="259045"/>
    <xdr:sp macro="" textlink="">
      <xdr:nvSpPr>
        <xdr:cNvPr id="293" name="労働費平均値テキスト"/>
        <xdr:cNvSpPr txBox="1"/>
      </xdr:nvSpPr>
      <xdr:spPr>
        <a:xfrm>
          <a:off x="10528300" y="6440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73964</xdr:rowOff>
    </xdr:from>
    <xdr:to>
      <xdr:col>55</xdr:col>
      <xdr:colOff>50800</xdr:colOff>
      <xdr:row>39</xdr:row>
      <xdr:rowOff>4114</xdr:rowOff>
    </xdr:to>
    <xdr:sp macro="" textlink="">
      <xdr:nvSpPr>
        <xdr:cNvPr id="294" name="フローチャート: 判断 293"/>
        <xdr:cNvSpPr/>
      </xdr:nvSpPr>
      <xdr:spPr>
        <a:xfrm>
          <a:off x="104267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71755</xdr:rowOff>
    </xdr:from>
    <xdr:to>
      <xdr:col>50</xdr:col>
      <xdr:colOff>165100</xdr:colOff>
      <xdr:row>39</xdr:row>
      <xdr:rowOff>1905</xdr:rowOff>
    </xdr:to>
    <xdr:sp macro="" textlink="">
      <xdr:nvSpPr>
        <xdr:cNvPr id="296" name="フローチャート: 判断 295"/>
        <xdr:cNvSpPr/>
      </xdr:nvSpPr>
      <xdr:spPr>
        <a:xfrm>
          <a:off x="9588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18432</xdr:rowOff>
    </xdr:from>
    <xdr:ext cx="469744" cy="259045"/>
    <xdr:sp macro="" textlink="">
      <xdr:nvSpPr>
        <xdr:cNvPr id="297" name="テキスト ボックス 296"/>
        <xdr:cNvSpPr txBox="1"/>
      </xdr:nvSpPr>
      <xdr:spPr>
        <a:xfrm>
          <a:off x="9404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73737</xdr:rowOff>
    </xdr:from>
    <xdr:to>
      <xdr:col>46</xdr:col>
      <xdr:colOff>38100</xdr:colOff>
      <xdr:row>39</xdr:row>
      <xdr:rowOff>3887</xdr:rowOff>
    </xdr:to>
    <xdr:sp macro="" textlink="">
      <xdr:nvSpPr>
        <xdr:cNvPr id="299" name="フローチャート: 判断 298"/>
        <xdr:cNvSpPr/>
      </xdr:nvSpPr>
      <xdr:spPr>
        <a:xfrm>
          <a:off x="8699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20413</xdr:rowOff>
    </xdr:from>
    <xdr:ext cx="469744" cy="259045"/>
    <xdr:sp macro="" textlink="">
      <xdr:nvSpPr>
        <xdr:cNvPr id="300" name="テキスト ボックス 299"/>
        <xdr:cNvSpPr txBox="1"/>
      </xdr:nvSpPr>
      <xdr:spPr>
        <a:xfrm>
          <a:off x="8515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66954</xdr:rowOff>
    </xdr:from>
    <xdr:to>
      <xdr:col>41</xdr:col>
      <xdr:colOff>101600</xdr:colOff>
      <xdr:row>38</xdr:row>
      <xdr:rowOff>168554</xdr:rowOff>
    </xdr:to>
    <xdr:sp macro="" textlink="">
      <xdr:nvSpPr>
        <xdr:cNvPr id="302" name="フローチャート: 判断 301"/>
        <xdr:cNvSpPr/>
      </xdr:nvSpPr>
      <xdr:spPr>
        <a:xfrm>
          <a:off x="7810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13631</xdr:rowOff>
    </xdr:from>
    <xdr:ext cx="469744" cy="259045"/>
    <xdr:sp macro="" textlink="">
      <xdr:nvSpPr>
        <xdr:cNvPr id="303" name="テキスト ボックス 302"/>
        <xdr:cNvSpPr txBox="1"/>
      </xdr:nvSpPr>
      <xdr:spPr>
        <a:xfrm>
          <a:off x="7626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55372</xdr:rowOff>
    </xdr:from>
    <xdr:to>
      <xdr:col>36</xdr:col>
      <xdr:colOff>165100</xdr:colOff>
      <xdr:row>38</xdr:row>
      <xdr:rowOff>156972</xdr:rowOff>
    </xdr:to>
    <xdr:sp macro="" textlink="">
      <xdr:nvSpPr>
        <xdr:cNvPr id="304" name="フローチャート: 判断 303"/>
        <xdr:cNvSpPr/>
      </xdr:nvSpPr>
      <xdr:spPr>
        <a:xfrm>
          <a:off x="6921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2049</xdr:rowOff>
    </xdr:from>
    <xdr:ext cx="469744" cy="259045"/>
    <xdr:sp macro="" textlink="">
      <xdr:nvSpPr>
        <xdr:cNvPr id="305" name="テキスト ボックス 304"/>
        <xdr:cNvSpPr txBox="1"/>
      </xdr:nvSpPr>
      <xdr:spPr>
        <a:xfrm>
          <a:off x="6737428"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100186</xdr:rowOff>
    </xdr:from>
    <xdr:to>
      <xdr:col>54</xdr:col>
      <xdr:colOff>189865</xdr:colOff>
      <xdr:row>58</xdr:row>
      <xdr:rowOff>15850</xdr:rowOff>
    </xdr:to>
    <xdr:cxnSp macro="">
      <xdr:nvCxnSpPr>
        <xdr:cNvPr id="340" name="直線コネクタ 339"/>
        <xdr:cNvCxnSpPr/>
      </xdr:nvCxnSpPr>
      <xdr:spPr>
        <a:xfrm flipV="1">
          <a:off x="10475595" y="8672686"/>
          <a:ext cx="1270" cy="1287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19677</xdr:rowOff>
    </xdr:from>
    <xdr:ext cx="469744" cy="259045"/>
    <xdr:sp macro="" textlink="">
      <xdr:nvSpPr>
        <xdr:cNvPr id="341" name="農林水産業費最小値テキスト"/>
        <xdr:cNvSpPr txBox="1"/>
      </xdr:nvSpPr>
      <xdr:spPr>
        <a:xfrm>
          <a:off x="10528300" y="99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15850</xdr:rowOff>
    </xdr:from>
    <xdr:to>
      <xdr:col>55</xdr:col>
      <xdr:colOff>88900</xdr:colOff>
      <xdr:row>58</xdr:row>
      <xdr:rowOff>15850</xdr:rowOff>
    </xdr:to>
    <xdr:cxnSp macro="">
      <xdr:nvCxnSpPr>
        <xdr:cNvPr id="342" name="直線コネクタ 341"/>
        <xdr:cNvCxnSpPr/>
      </xdr:nvCxnSpPr>
      <xdr:spPr>
        <a:xfrm>
          <a:off x="10388600" y="995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46863</xdr:rowOff>
    </xdr:from>
    <xdr:ext cx="599010" cy="259045"/>
    <xdr:sp macro="" textlink="">
      <xdr:nvSpPr>
        <xdr:cNvPr id="343" name="農林水産業費最大値テキスト"/>
        <xdr:cNvSpPr txBox="1"/>
      </xdr:nvSpPr>
      <xdr:spPr>
        <a:xfrm>
          <a:off x="10528300" y="844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226,914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100186</xdr:rowOff>
    </xdr:from>
    <xdr:to>
      <xdr:col>55</xdr:col>
      <xdr:colOff>88900</xdr:colOff>
      <xdr:row>50</xdr:row>
      <xdr:rowOff>100186</xdr:rowOff>
    </xdr:to>
    <xdr:cxnSp macro="">
      <xdr:nvCxnSpPr>
        <xdr:cNvPr id="344" name="直線コネクタ 343"/>
        <xdr:cNvCxnSpPr/>
      </xdr:nvCxnSpPr>
      <xdr:spPr>
        <a:xfrm>
          <a:off x="10388600" y="8672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58907</xdr:rowOff>
    </xdr:from>
    <xdr:to>
      <xdr:col>55</xdr:col>
      <xdr:colOff>0</xdr:colOff>
      <xdr:row>57</xdr:row>
      <xdr:rowOff>148169</xdr:rowOff>
    </xdr:to>
    <xdr:cxnSp macro="">
      <xdr:nvCxnSpPr>
        <xdr:cNvPr id="345" name="直線コネクタ 344"/>
        <xdr:cNvCxnSpPr/>
      </xdr:nvCxnSpPr>
      <xdr:spPr>
        <a:xfrm>
          <a:off x="9639300" y="9831557"/>
          <a:ext cx="838200" cy="8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71224</xdr:rowOff>
    </xdr:from>
    <xdr:ext cx="534377" cy="259045"/>
    <xdr:sp macro="" textlink="">
      <xdr:nvSpPr>
        <xdr:cNvPr id="346" name="農林水産業費平均値テキスト"/>
        <xdr:cNvSpPr txBox="1"/>
      </xdr:nvSpPr>
      <xdr:spPr>
        <a:xfrm>
          <a:off x="10528300" y="9500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48347</xdr:rowOff>
    </xdr:from>
    <xdr:to>
      <xdr:col>55</xdr:col>
      <xdr:colOff>50800</xdr:colOff>
      <xdr:row>56</xdr:row>
      <xdr:rowOff>149947</xdr:rowOff>
    </xdr:to>
    <xdr:sp macro="" textlink="">
      <xdr:nvSpPr>
        <xdr:cNvPr id="347" name="フローチャート: 判断 346"/>
        <xdr:cNvSpPr/>
      </xdr:nvSpPr>
      <xdr:spPr>
        <a:xfrm>
          <a:off x="10426700" y="964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58907</xdr:rowOff>
    </xdr:from>
    <xdr:to>
      <xdr:col>50</xdr:col>
      <xdr:colOff>114300</xdr:colOff>
      <xdr:row>57</xdr:row>
      <xdr:rowOff>140015</xdr:rowOff>
    </xdr:to>
    <xdr:cxnSp macro="">
      <xdr:nvCxnSpPr>
        <xdr:cNvPr id="348" name="直線コネクタ 347"/>
        <xdr:cNvCxnSpPr/>
      </xdr:nvCxnSpPr>
      <xdr:spPr>
        <a:xfrm flipV="1">
          <a:off x="8750300" y="9831557"/>
          <a:ext cx="889000" cy="8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59559</xdr:rowOff>
    </xdr:from>
    <xdr:to>
      <xdr:col>50</xdr:col>
      <xdr:colOff>165100</xdr:colOff>
      <xdr:row>56</xdr:row>
      <xdr:rowOff>161159</xdr:rowOff>
    </xdr:to>
    <xdr:sp macro="" textlink="">
      <xdr:nvSpPr>
        <xdr:cNvPr id="349" name="フローチャート: 判断 348"/>
        <xdr:cNvSpPr/>
      </xdr:nvSpPr>
      <xdr:spPr>
        <a:xfrm>
          <a:off x="95885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6236</xdr:rowOff>
    </xdr:from>
    <xdr:ext cx="534377" cy="259045"/>
    <xdr:sp macro="" textlink="">
      <xdr:nvSpPr>
        <xdr:cNvPr id="350" name="テキスト ボックス 349"/>
        <xdr:cNvSpPr txBox="1"/>
      </xdr:nvSpPr>
      <xdr:spPr>
        <a:xfrm>
          <a:off x="9372111" y="943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140015</xdr:rowOff>
    </xdr:from>
    <xdr:to>
      <xdr:col>45</xdr:col>
      <xdr:colOff>177800</xdr:colOff>
      <xdr:row>57</xdr:row>
      <xdr:rowOff>147530</xdr:rowOff>
    </xdr:to>
    <xdr:cxnSp macro="">
      <xdr:nvCxnSpPr>
        <xdr:cNvPr id="351" name="直線コネクタ 350"/>
        <xdr:cNvCxnSpPr/>
      </xdr:nvCxnSpPr>
      <xdr:spPr>
        <a:xfrm flipV="1">
          <a:off x="7861300" y="9912665"/>
          <a:ext cx="889000" cy="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49181</xdr:rowOff>
    </xdr:from>
    <xdr:to>
      <xdr:col>46</xdr:col>
      <xdr:colOff>38100</xdr:colOff>
      <xdr:row>56</xdr:row>
      <xdr:rowOff>150781</xdr:rowOff>
    </xdr:to>
    <xdr:sp macro="" textlink="">
      <xdr:nvSpPr>
        <xdr:cNvPr id="352" name="フローチャート: 判断 351"/>
        <xdr:cNvSpPr/>
      </xdr:nvSpPr>
      <xdr:spPr>
        <a:xfrm>
          <a:off x="8699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167308</xdr:rowOff>
    </xdr:from>
    <xdr:ext cx="534377" cy="259045"/>
    <xdr:sp macro="" textlink="">
      <xdr:nvSpPr>
        <xdr:cNvPr id="353" name="テキスト ボックス 352"/>
        <xdr:cNvSpPr txBox="1"/>
      </xdr:nvSpPr>
      <xdr:spPr>
        <a:xfrm>
          <a:off x="8483111" y="94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147530</xdr:rowOff>
    </xdr:from>
    <xdr:to>
      <xdr:col>41</xdr:col>
      <xdr:colOff>50800</xdr:colOff>
      <xdr:row>57</xdr:row>
      <xdr:rowOff>149330</xdr:rowOff>
    </xdr:to>
    <xdr:cxnSp macro="">
      <xdr:nvCxnSpPr>
        <xdr:cNvPr id="354" name="直線コネクタ 353"/>
        <xdr:cNvCxnSpPr/>
      </xdr:nvCxnSpPr>
      <xdr:spPr>
        <a:xfrm flipV="1">
          <a:off x="6972300" y="9920180"/>
          <a:ext cx="889000" cy="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91398</xdr:rowOff>
    </xdr:from>
    <xdr:to>
      <xdr:col>41</xdr:col>
      <xdr:colOff>101600</xdr:colOff>
      <xdr:row>57</xdr:row>
      <xdr:rowOff>21548</xdr:rowOff>
    </xdr:to>
    <xdr:sp macro="" textlink="">
      <xdr:nvSpPr>
        <xdr:cNvPr id="355" name="フローチャート: 判断 354"/>
        <xdr:cNvSpPr/>
      </xdr:nvSpPr>
      <xdr:spPr>
        <a:xfrm>
          <a:off x="7810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38075</xdr:rowOff>
    </xdr:from>
    <xdr:ext cx="534377" cy="259045"/>
    <xdr:sp macro="" textlink="">
      <xdr:nvSpPr>
        <xdr:cNvPr id="356" name="テキスト ボックス 355"/>
        <xdr:cNvSpPr txBox="1"/>
      </xdr:nvSpPr>
      <xdr:spPr>
        <a:xfrm>
          <a:off x="7594111" y="946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93918</xdr:rowOff>
    </xdr:from>
    <xdr:to>
      <xdr:col>36</xdr:col>
      <xdr:colOff>165100</xdr:colOff>
      <xdr:row>57</xdr:row>
      <xdr:rowOff>24068</xdr:rowOff>
    </xdr:to>
    <xdr:sp macro="" textlink="">
      <xdr:nvSpPr>
        <xdr:cNvPr id="357" name="フローチャート: 判断 356"/>
        <xdr:cNvSpPr/>
      </xdr:nvSpPr>
      <xdr:spPr>
        <a:xfrm>
          <a:off x="6921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40595</xdr:rowOff>
    </xdr:from>
    <xdr:ext cx="534377" cy="259045"/>
    <xdr:sp macro="" textlink="">
      <xdr:nvSpPr>
        <xdr:cNvPr id="358" name="テキスト ボックス 357"/>
        <xdr:cNvSpPr txBox="1"/>
      </xdr:nvSpPr>
      <xdr:spPr>
        <a:xfrm>
          <a:off x="6705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97369</xdr:rowOff>
    </xdr:from>
    <xdr:to>
      <xdr:col>55</xdr:col>
      <xdr:colOff>50800</xdr:colOff>
      <xdr:row>58</xdr:row>
      <xdr:rowOff>27519</xdr:rowOff>
    </xdr:to>
    <xdr:sp macro="" textlink="">
      <xdr:nvSpPr>
        <xdr:cNvPr id="364" name="楕円 363"/>
        <xdr:cNvSpPr/>
      </xdr:nvSpPr>
      <xdr:spPr>
        <a:xfrm>
          <a:off x="10426700" y="987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12296</xdr:rowOff>
    </xdr:from>
    <xdr:ext cx="469744" cy="259045"/>
    <xdr:sp macro="" textlink="">
      <xdr:nvSpPr>
        <xdr:cNvPr id="365" name="農林水産業費該当値テキスト"/>
        <xdr:cNvSpPr txBox="1"/>
      </xdr:nvSpPr>
      <xdr:spPr>
        <a:xfrm>
          <a:off x="10528300" y="978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8107</xdr:rowOff>
    </xdr:from>
    <xdr:to>
      <xdr:col>50</xdr:col>
      <xdr:colOff>165100</xdr:colOff>
      <xdr:row>57</xdr:row>
      <xdr:rowOff>109707</xdr:rowOff>
    </xdr:to>
    <xdr:sp macro="" textlink="">
      <xdr:nvSpPr>
        <xdr:cNvPr id="366" name="楕円 365"/>
        <xdr:cNvSpPr/>
      </xdr:nvSpPr>
      <xdr:spPr>
        <a:xfrm>
          <a:off x="9588500" y="978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100834</xdr:rowOff>
    </xdr:from>
    <xdr:ext cx="534377" cy="259045"/>
    <xdr:sp macro="" textlink="">
      <xdr:nvSpPr>
        <xdr:cNvPr id="367" name="テキスト ボックス 366"/>
        <xdr:cNvSpPr txBox="1"/>
      </xdr:nvSpPr>
      <xdr:spPr>
        <a:xfrm>
          <a:off x="9372111" y="987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89215</xdr:rowOff>
    </xdr:from>
    <xdr:to>
      <xdr:col>46</xdr:col>
      <xdr:colOff>38100</xdr:colOff>
      <xdr:row>58</xdr:row>
      <xdr:rowOff>19365</xdr:rowOff>
    </xdr:to>
    <xdr:sp macro="" textlink="">
      <xdr:nvSpPr>
        <xdr:cNvPr id="368" name="楕円 367"/>
        <xdr:cNvSpPr/>
      </xdr:nvSpPr>
      <xdr:spPr>
        <a:xfrm>
          <a:off x="8699500" y="986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10492</xdr:rowOff>
    </xdr:from>
    <xdr:ext cx="469744" cy="259045"/>
    <xdr:sp macro="" textlink="">
      <xdr:nvSpPr>
        <xdr:cNvPr id="369" name="テキスト ボックス 368"/>
        <xdr:cNvSpPr txBox="1"/>
      </xdr:nvSpPr>
      <xdr:spPr>
        <a:xfrm>
          <a:off x="8515428" y="995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96730</xdr:rowOff>
    </xdr:from>
    <xdr:to>
      <xdr:col>41</xdr:col>
      <xdr:colOff>101600</xdr:colOff>
      <xdr:row>58</xdr:row>
      <xdr:rowOff>26880</xdr:rowOff>
    </xdr:to>
    <xdr:sp macro="" textlink="">
      <xdr:nvSpPr>
        <xdr:cNvPr id="370" name="楕円 369"/>
        <xdr:cNvSpPr/>
      </xdr:nvSpPr>
      <xdr:spPr>
        <a:xfrm>
          <a:off x="7810500" y="98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18007</xdr:rowOff>
    </xdr:from>
    <xdr:ext cx="469744" cy="259045"/>
    <xdr:sp macro="" textlink="">
      <xdr:nvSpPr>
        <xdr:cNvPr id="371" name="テキスト ボックス 370"/>
        <xdr:cNvSpPr txBox="1"/>
      </xdr:nvSpPr>
      <xdr:spPr>
        <a:xfrm>
          <a:off x="7626428" y="9962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98530</xdr:rowOff>
    </xdr:from>
    <xdr:to>
      <xdr:col>36</xdr:col>
      <xdr:colOff>165100</xdr:colOff>
      <xdr:row>58</xdr:row>
      <xdr:rowOff>28680</xdr:rowOff>
    </xdr:to>
    <xdr:sp macro="" textlink="">
      <xdr:nvSpPr>
        <xdr:cNvPr id="372" name="楕円 371"/>
        <xdr:cNvSpPr/>
      </xdr:nvSpPr>
      <xdr:spPr>
        <a:xfrm>
          <a:off x="6921500" y="987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19807</xdr:rowOff>
    </xdr:from>
    <xdr:ext cx="469744" cy="259045"/>
    <xdr:sp macro="" textlink="">
      <xdr:nvSpPr>
        <xdr:cNvPr id="373" name="テキスト ボックス 372"/>
        <xdr:cNvSpPr txBox="1"/>
      </xdr:nvSpPr>
      <xdr:spPr>
        <a:xfrm>
          <a:off x="6737428" y="996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115691</xdr:rowOff>
    </xdr:from>
    <xdr:to>
      <xdr:col>54</xdr:col>
      <xdr:colOff>189865</xdr:colOff>
      <xdr:row>79</xdr:row>
      <xdr:rowOff>41658</xdr:rowOff>
    </xdr:to>
    <xdr:cxnSp macro="">
      <xdr:nvCxnSpPr>
        <xdr:cNvPr id="397" name="直線コネクタ 396"/>
        <xdr:cNvCxnSpPr/>
      </xdr:nvCxnSpPr>
      <xdr:spPr>
        <a:xfrm flipV="1">
          <a:off x="10475595" y="12288641"/>
          <a:ext cx="1270" cy="1297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45485</xdr:rowOff>
    </xdr:from>
    <xdr:ext cx="469744" cy="259045"/>
    <xdr:sp macro="" textlink="">
      <xdr:nvSpPr>
        <xdr:cNvPr id="398" name="商工費最小値テキスト"/>
        <xdr:cNvSpPr txBox="1"/>
      </xdr:nvSpPr>
      <xdr:spPr>
        <a:xfrm>
          <a:off x="10528300" y="1359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41658</xdr:rowOff>
    </xdr:from>
    <xdr:to>
      <xdr:col>55</xdr:col>
      <xdr:colOff>88900</xdr:colOff>
      <xdr:row>79</xdr:row>
      <xdr:rowOff>41658</xdr:rowOff>
    </xdr:to>
    <xdr:cxnSp macro="">
      <xdr:nvCxnSpPr>
        <xdr:cNvPr id="399" name="直線コネクタ 398"/>
        <xdr:cNvCxnSpPr/>
      </xdr:nvCxnSpPr>
      <xdr:spPr>
        <a:xfrm>
          <a:off x="10388600" y="1358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62368</xdr:rowOff>
    </xdr:from>
    <xdr:ext cx="599010" cy="259045"/>
    <xdr:sp macro="" textlink="">
      <xdr:nvSpPr>
        <xdr:cNvPr id="400" name="商工費最大値テキスト"/>
        <xdr:cNvSpPr txBox="1"/>
      </xdr:nvSpPr>
      <xdr:spPr>
        <a:xfrm>
          <a:off x="10528300" y="1206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682,603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115691</xdr:rowOff>
    </xdr:from>
    <xdr:to>
      <xdr:col>55</xdr:col>
      <xdr:colOff>88900</xdr:colOff>
      <xdr:row>71</xdr:row>
      <xdr:rowOff>115691</xdr:rowOff>
    </xdr:to>
    <xdr:cxnSp macro="">
      <xdr:nvCxnSpPr>
        <xdr:cNvPr id="401" name="直線コネクタ 400"/>
        <xdr:cNvCxnSpPr/>
      </xdr:nvCxnSpPr>
      <xdr:spPr>
        <a:xfrm>
          <a:off x="10388600" y="1228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36004</xdr:rowOff>
    </xdr:from>
    <xdr:to>
      <xdr:col>55</xdr:col>
      <xdr:colOff>0</xdr:colOff>
      <xdr:row>79</xdr:row>
      <xdr:rowOff>41801</xdr:rowOff>
    </xdr:to>
    <xdr:cxnSp macro="">
      <xdr:nvCxnSpPr>
        <xdr:cNvPr id="402" name="直線コネクタ 401"/>
        <xdr:cNvCxnSpPr/>
      </xdr:nvCxnSpPr>
      <xdr:spPr>
        <a:xfrm flipV="1">
          <a:off x="9639300" y="13580554"/>
          <a:ext cx="838200" cy="5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119057</xdr:rowOff>
    </xdr:from>
    <xdr:ext cx="534377" cy="259045"/>
    <xdr:sp macro="" textlink="">
      <xdr:nvSpPr>
        <xdr:cNvPr id="403" name="商工費平均値テキスト"/>
        <xdr:cNvSpPr txBox="1"/>
      </xdr:nvSpPr>
      <xdr:spPr>
        <a:xfrm>
          <a:off x="10528300" y="13320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96180</xdr:rowOff>
    </xdr:from>
    <xdr:to>
      <xdr:col>55</xdr:col>
      <xdr:colOff>50800</xdr:colOff>
      <xdr:row>79</xdr:row>
      <xdr:rowOff>26330</xdr:rowOff>
    </xdr:to>
    <xdr:sp macro="" textlink="">
      <xdr:nvSpPr>
        <xdr:cNvPr id="404" name="フローチャート: 判断 403"/>
        <xdr:cNvSpPr/>
      </xdr:nvSpPr>
      <xdr:spPr>
        <a:xfrm>
          <a:off x="10426700" y="1346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41619</xdr:rowOff>
    </xdr:from>
    <xdr:to>
      <xdr:col>50</xdr:col>
      <xdr:colOff>114300</xdr:colOff>
      <xdr:row>79</xdr:row>
      <xdr:rowOff>41801</xdr:rowOff>
    </xdr:to>
    <xdr:cxnSp macro="">
      <xdr:nvCxnSpPr>
        <xdr:cNvPr id="405" name="直線コネクタ 404"/>
        <xdr:cNvCxnSpPr/>
      </xdr:nvCxnSpPr>
      <xdr:spPr>
        <a:xfrm>
          <a:off x="8750300" y="13586169"/>
          <a:ext cx="8890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109342</xdr:rowOff>
    </xdr:from>
    <xdr:to>
      <xdr:col>50</xdr:col>
      <xdr:colOff>165100</xdr:colOff>
      <xdr:row>79</xdr:row>
      <xdr:rowOff>39492</xdr:rowOff>
    </xdr:to>
    <xdr:sp macro="" textlink="">
      <xdr:nvSpPr>
        <xdr:cNvPr id="406" name="フローチャート: 判断 405"/>
        <xdr:cNvSpPr/>
      </xdr:nvSpPr>
      <xdr:spPr>
        <a:xfrm>
          <a:off x="9588500" y="134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56019</xdr:rowOff>
    </xdr:from>
    <xdr:ext cx="534377" cy="259045"/>
    <xdr:sp macro="" textlink="">
      <xdr:nvSpPr>
        <xdr:cNvPr id="407" name="テキスト ボックス 406"/>
        <xdr:cNvSpPr txBox="1"/>
      </xdr:nvSpPr>
      <xdr:spPr>
        <a:xfrm>
          <a:off x="9372111" y="132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41619</xdr:rowOff>
    </xdr:from>
    <xdr:to>
      <xdr:col>45</xdr:col>
      <xdr:colOff>177800</xdr:colOff>
      <xdr:row>79</xdr:row>
      <xdr:rowOff>41650</xdr:rowOff>
    </xdr:to>
    <xdr:cxnSp macro="">
      <xdr:nvCxnSpPr>
        <xdr:cNvPr id="408" name="直線コネクタ 407"/>
        <xdr:cNvCxnSpPr/>
      </xdr:nvCxnSpPr>
      <xdr:spPr>
        <a:xfrm flipV="1">
          <a:off x="7861300" y="13586169"/>
          <a:ext cx="8890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111420</xdr:rowOff>
    </xdr:from>
    <xdr:to>
      <xdr:col>46</xdr:col>
      <xdr:colOff>38100</xdr:colOff>
      <xdr:row>79</xdr:row>
      <xdr:rowOff>41570</xdr:rowOff>
    </xdr:to>
    <xdr:sp macro="" textlink="">
      <xdr:nvSpPr>
        <xdr:cNvPr id="409" name="フローチャート: 判断 408"/>
        <xdr:cNvSpPr/>
      </xdr:nvSpPr>
      <xdr:spPr>
        <a:xfrm>
          <a:off x="8699500" y="1348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58097</xdr:rowOff>
    </xdr:from>
    <xdr:ext cx="534377" cy="259045"/>
    <xdr:sp macro="" textlink="">
      <xdr:nvSpPr>
        <xdr:cNvPr id="410" name="テキスト ボックス 409"/>
        <xdr:cNvSpPr txBox="1"/>
      </xdr:nvSpPr>
      <xdr:spPr>
        <a:xfrm>
          <a:off x="8483111" y="1325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36776</xdr:rowOff>
    </xdr:from>
    <xdr:to>
      <xdr:col>41</xdr:col>
      <xdr:colOff>50800</xdr:colOff>
      <xdr:row>79</xdr:row>
      <xdr:rowOff>41650</xdr:rowOff>
    </xdr:to>
    <xdr:cxnSp macro="">
      <xdr:nvCxnSpPr>
        <xdr:cNvPr id="411" name="直線コネクタ 410"/>
        <xdr:cNvCxnSpPr/>
      </xdr:nvCxnSpPr>
      <xdr:spPr>
        <a:xfrm>
          <a:off x="6972300" y="13581326"/>
          <a:ext cx="889000" cy="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118599</xdr:rowOff>
    </xdr:from>
    <xdr:to>
      <xdr:col>41</xdr:col>
      <xdr:colOff>101600</xdr:colOff>
      <xdr:row>79</xdr:row>
      <xdr:rowOff>48749</xdr:rowOff>
    </xdr:to>
    <xdr:sp macro="" textlink="">
      <xdr:nvSpPr>
        <xdr:cNvPr id="412" name="フローチャート: 判断 411"/>
        <xdr:cNvSpPr/>
      </xdr:nvSpPr>
      <xdr:spPr>
        <a:xfrm>
          <a:off x="7810500" y="1349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65276</xdr:rowOff>
    </xdr:from>
    <xdr:ext cx="534377" cy="259045"/>
    <xdr:sp macro="" textlink="">
      <xdr:nvSpPr>
        <xdr:cNvPr id="413" name="テキスト ボックス 412"/>
        <xdr:cNvSpPr txBox="1"/>
      </xdr:nvSpPr>
      <xdr:spPr>
        <a:xfrm>
          <a:off x="7594111" y="1326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119117</xdr:rowOff>
    </xdr:from>
    <xdr:to>
      <xdr:col>36</xdr:col>
      <xdr:colOff>165100</xdr:colOff>
      <xdr:row>79</xdr:row>
      <xdr:rowOff>49267</xdr:rowOff>
    </xdr:to>
    <xdr:sp macro="" textlink="">
      <xdr:nvSpPr>
        <xdr:cNvPr id="414" name="フローチャート: 判断 413"/>
        <xdr:cNvSpPr/>
      </xdr:nvSpPr>
      <xdr:spPr>
        <a:xfrm>
          <a:off x="6921500" y="1349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65794</xdr:rowOff>
    </xdr:from>
    <xdr:ext cx="534377" cy="259045"/>
    <xdr:sp macro="" textlink="">
      <xdr:nvSpPr>
        <xdr:cNvPr id="415" name="テキスト ボックス 414"/>
        <xdr:cNvSpPr txBox="1"/>
      </xdr:nvSpPr>
      <xdr:spPr>
        <a:xfrm>
          <a:off x="6705111" y="1326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156654</xdr:rowOff>
    </xdr:from>
    <xdr:to>
      <xdr:col>55</xdr:col>
      <xdr:colOff>50800</xdr:colOff>
      <xdr:row>79</xdr:row>
      <xdr:rowOff>86804</xdr:rowOff>
    </xdr:to>
    <xdr:sp macro="" textlink="">
      <xdr:nvSpPr>
        <xdr:cNvPr id="421" name="楕円 420"/>
        <xdr:cNvSpPr/>
      </xdr:nvSpPr>
      <xdr:spPr>
        <a:xfrm>
          <a:off x="10426700" y="1352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74609</xdr:rowOff>
    </xdr:from>
    <xdr:ext cx="469744" cy="259045"/>
    <xdr:sp macro="" textlink="">
      <xdr:nvSpPr>
        <xdr:cNvPr id="422" name="商工費該当値テキスト"/>
        <xdr:cNvSpPr txBox="1"/>
      </xdr:nvSpPr>
      <xdr:spPr>
        <a:xfrm>
          <a:off x="10528300" y="1344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162451</xdr:rowOff>
    </xdr:from>
    <xdr:to>
      <xdr:col>50</xdr:col>
      <xdr:colOff>165100</xdr:colOff>
      <xdr:row>79</xdr:row>
      <xdr:rowOff>92601</xdr:rowOff>
    </xdr:to>
    <xdr:sp macro="" textlink="">
      <xdr:nvSpPr>
        <xdr:cNvPr id="423" name="楕円 422"/>
        <xdr:cNvSpPr/>
      </xdr:nvSpPr>
      <xdr:spPr>
        <a:xfrm>
          <a:off x="9588500" y="1353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83728</xdr:rowOff>
    </xdr:from>
    <xdr:ext cx="469744" cy="259045"/>
    <xdr:sp macro="" textlink="">
      <xdr:nvSpPr>
        <xdr:cNvPr id="424" name="テキスト ボックス 423"/>
        <xdr:cNvSpPr txBox="1"/>
      </xdr:nvSpPr>
      <xdr:spPr>
        <a:xfrm>
          <a:off x="9404428" y="1362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162269</xdr:rowOff>
    </xdr:from>
    <xdr:to>
      <xdr:col>46</xdr:col>
      <xdr:colOff>38100</xdr:colOff>
      <xdr:row>79</xdr:row>
      <xdr:rowOff>92419</xdr:rowOff>
    </xdr:to>
    <xdr:sp macro="" textlink="">
      <xdr:nvSpPr>
        <xdr:cNvPr id="425" name="楕円 424"/>
        <xdr:cNvSpPr/>
      </xdr:nvSpPr>
      <xdr:spPr>
        <a:xfrm>
          <a:off x="8699500" y="135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83546</xdr:rowOff>
    </xdr:from>
    <xdr:ext cx="469744" cy="259045"/>
    <xdr:sp macro="" textlink="">
      <xdr:nvSpPr>
        <xdr:cNvPr id="426" name="テキスト ボックス 425"/>
        <xdr:cNvSpPr txBox="1"/>
      </xdr:nvSpPr>
      <xdr:spPr>
        <a:xfrm>
          <a:off x="8515428" y="13628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162300</xdr:rowOff>
    </xdr:from>
    <xdr:to>
      <xdr:col>41</xdr:col>
      <xdr:colOff>101600</xdr:colOff>
      <xdr:row>79</xdr:row>
      <xdr:rowOff>92450</xdr:rowOff>
    </xdr:to>
    <xdr:sp macro="" textlink="">
      <xdr:nvSpPr>
        <xdr:cNvPr id="427" name="楕円 426"/>
        <xdr:cNvSpPr/>
      </xdr:nvSpPr>
      <xdr:spPr>
        <a:xfrm>
          <a:off x="7810500" y="1353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83577</xdr:rowOff>
    </xdr:from>
    <xdr:ext cx="469744" cy="259045"/>
    <xdr:sp macro="" textlink="">
      <xdr:nvSpPr>
        <xdr:cNvPr id="428" name="テキスト ボックス 427"/>
        <xdr:cNvSpPr txBox="1"/>
      </xdr:nvSpPr>
      <xdr:spPr>
        <a:xfrm>
          <a:off x="7626428" y="1362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157426</xdr:rowOff>
    </xdr:from>
    <xdr:to>
      <xdr:col>36</xdr:col>
      <xdr:colOff>165100</xdr:colOff>
      <xdr:row>79</xdr:row>
      <xdr:rowOff>87576</xdr:rowOff>
    </xdr:to>
    <xdr:sp macro="" textlink="">
      <xdr:nvSpPr>
        <xdr:cNvPr id="429" name="楕円 428"/>
        <xdr:cNvSpPr/>
      </xdr:nvSpPr>
      <xdr:spPr>
        <a:xfrm>
          <a:off x="6921500" y="1353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78703</xdr:rowOff>
    </xdr:from>
    <xdr:ext cx="469744" cy="259045"/>
    <xdr:sp macro="" textlink="">
      <xdr:nvSpPr>
        <xdr:cNvPr id="430" name="テキスト ボックス 429"/>
        <xdr:cNvSpPr txBox="1"/>
      </xdr:nvSpPr>
      <xdr:spPr>
        <a:xfrm>
          <a:off x="6737428" y="1362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92419</xdr:rowOff>
    </xdr:from>
    <xdr:to>
      <xdr:col>54</xdr:col>
      <xdr:colOff>189865</xdr:colOff>
      <xdr:row>99</xdr:row>
      <xdr:rowOff>62584</xdr:rowOff>
    </xdr:to>
    <xdr:cxnSp macro="">
      <xdr:nvCxnSpPr>
        <xdr:cNvPr id="456" name="直線コネクタ 455"/>
        <xdr:cNvCxnSpPr/>
      </xdr:nvCxnSpPr>
      <xdr:spPr>
        <a:xfrm flipV="1">
          <a:off x="10475595" y="15522919"/>
          <a:ext cx="1270" cy="151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66411</xdr:rowOff>
    </xdr:from>
    <xdr:ext cx="534377" cy="259045"/>
    <xdr:sp macro="" textlink="">
      <xdr:nvSpPr>
        <xdr:cNvPr id="457" name="土木費最小値テキスト"/>
        <xdr:cNvSpPr txBox="1"/>
      </xdr:nvSpPr>
      <xdr:spPr>
        <a:xfrm>
          <a:off x="10528300" y="1703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62584</xdr:rowOff>
    </xdr:from>
    <xdr:to>
      <xdr:col>55</xdr:col>
      <xdr:colOff>88900</xdr:colOff>
      <xdr:row>99</xdr:row>
      <xdr:rowOff>62584</xdr:rowOff>
    </xdr:to>
    <xdr:cxnSp macro="">
      <xdr:nvCxnSpPr>
        <xdr:cNvPr id="458" name="直線コネクタ 457"/>
        <xdr:cNvCxnSpPr/>
      </xdr:nvCxnSpPr>
      <xdr:spPr>
        <a:xfrm>
          <a:off x="10388600" y="170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39096</xdr:rowOff>
    </xdr:from>
    <xdr:ext cx="599010" cy="259045"/>
    <xdr:sp macro="" textlink="">
      <xdr:nvSpPr>
        <xdr:cNvPr id="459" name="土木費最大値テキスト"/>
        <xdr:cNvSpPr txBox="1"/>
      </xdr:nvSpPr>
      <xdr:spPr>
        <a:xfrm>
          <a:off x="10528300" y="1529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474,478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92419</xdr:rowOff>
    </xdr:from>
    <xdr:to>
      <xdr:col>55</xdr:col>
      <xdr:colOff>88900</xdr:colOff>
      <xdr:row>90</xdr:row>
      <xdr:rowOff>92419</xdr:rowOff>
    </xdr:to>
    <xdr:cxnSp macro="">
      <xdr:nvCxnSpPr>
        <xdr:cNvPr id="460" name="直線コネクタ 459"/>
        <xdr:cNvCxnSpPr/>
      </xdr:nvCxnSpPr>
      <xdr:spPr>
        <a:xfrm>
          <a:off x="10388600" y="155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58889</xdr:rowOff>
    </xdr:from>
    <xdr:to>
      <xdr:col>55</xdr:col>
      <xdr:colOff>0</xdr:colOff>
      <xdr:row>98</xdr:row>
      <xdr:rowOff>66894</xdr:rowOff>
    </xdr:to>
    <xdr:cxnSp macro="">
      <xdr:nvCxnSpPr>
        <xdr:cNvPr id="461" name="直線コネクタ 460"/>
        <xdr:cNvCxnSpPr/>
      </xdr:nvCxnSpPr>
      <xdr:spPr>
        <a:xfrm flipV="1">
          <a:off x="9639300" y="16860989"/>
          <a:ext cx="838200" cy="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115233</xdr:rowOff>
    </xdr:from>
    <xdr:ext cx="534377" cy="259045"/>
    <xdr:sp macro="" textlink="">
      <xdr:nvSpPr>
        <xdr:cNvPr id="462" name="土木費平均値テキスト"/>
        <xdr:cNvSpPr txBox="1"/>
      </xdr:nvSpPr>
      <xdr:spPr>
        <a:xfrm>
          <a:off x="10528300" y="16574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92356</xdr:rowOff>
    </xdr:from>
    <xdr:to>
      <xdr:col>55</xdr:col>
      <xdr:colOff>50800</xdr:colOff>
      <xdr:row>98</xdr:row>
      <xdr:rowOff>22506</xdr:rowOff>
    </xdr:to>
    <xdr:sp macro="" textlink="">
      <xdr:nvSpPr>
        <xdr:cNvPr id="463" name="フローチャート: 判断 462"/>
        <xdr:cNvSpPr/>
      </xdr:nvSpPr>
      <xdr:spPr>
        <a:xfrm>
          <a:off x="10426700" y="1672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66894</xdr:rowOff>
    </xdr:from>
    <xdr:to>
      <xdr:col>50</xdr:col>
      <xdr:colOff>114300</xdr:colOff>
      <xdr:row>98</xdr:row>
      <xdr:rowOff>109035</xdr:rowOff>
    </xdr:to>
    <xdr:cxnSp macro="">
      <xdr:nvCxnSpPr>
        <xdr:cNvPr id="464" name="直線コネクタ 463"/>
        <xdr:cNvCxnSpPr/>
      </xdr:nvCxnSpPr>
      <xdr:spPr>
        <a:xfrm flipV="1">
          <a:off x="8750300" y="16868994"/>
          <a:ext cx="889000" cy="4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127935</xdr:rowOff>
    </xdr:from>
    <xdr:to>
      <xdr:col>50</xdr:col>
      <xdr:colOff>165100</xdr:colOff>
      <xdr:row>98</xdr:row>
      <xdr:rowOff>58085</xdr:rowOff>
    </xdr:to>
    <xdr:sp macro="" textlink="">
      <xdr:nvSpPr>
        <xdr:cNvPr id="465" name="フローチャート: 判断 464"/>
        <xdr:cNvSpPr/>
      </xdr:nvSpPr>
      <xdr:spPr>
        <a:xfrm>
          <a:off x="9588500" y="167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74612</xdr:rowOff>
    </xdr:from>
    <xdr:ext cx="534377" cy="259045"/>
    <xdr:sp macro="" textlink="">
      <xdr:nvSpPr>
        <xdr:cNvPr id="466" name="テキスト ボックス 465"/>
        <xdr:cNvSpPr txBox="1"/>
      </xdr:nvSpPr>
      <xdr:spPr>
        <a:xfrm>
          <a:off x="9372111" y="1653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109035</xdr:rowOff>
    </xdr:from>
    <xdr:to>
      <xdr:col>45</xdr:col>
      <xdr:colOff>177800</xdr:colOff>
      <xdr:row>98</xdr:row>
      <xdr:rowOff>145732</xdr:rowOff>
    </xdr:to>
    <xdr:cxnSp macro="">
      <xdr:nvCxnSpPr>
        <xdr:cNvPr id="467" name="直線コネクタ 466"/>
        <xdr:cNvCxnSpPr/>
      </xdr:nvCxnSpPr>
      <xdr:spPr>
        <a:xfrm flipV="1">
          <a:off x="7861300" y="16911135"/>
          <a:ext cx="889000" cy="3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142021</xdr:rowOff>
    </xdr:from>
    <xdr:to>
      <xdr:col>46</xdr:col>
      <xdr:colOff>38100</xdr:colOff>
      <xdr:row>98</xdr:row>
      <xdr:rowOff>72171</xdr:rowOff>
    </xdr:to>
    <xdr:sp macro="" textlink="">
      <xdr:nvSpPr>
        <xdr:cNvPr id="468" name="フローチャート: 判断 467"/>
        <xdr:cNvSpPr/>
      </xdr:nvSpPr>
      <xdr:spPr>
        <a:xfrm>
          <a:off x="8699500" y="167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88698</xdr:rowOff>
    </xdr:from>
    <xdr:ext cx="534377" cy="259045"/>
    <xdr:sp macro="" textlink="">
      <xdr:nvSpPr>
        <xdr:cNvPr id="469" name="テキスト ボックス 468"/>
        <xdr:cNvSpPr txBox="1"/>
      </xdr:nvSpPr>
      <xdr:spPr>
        <a:xfrm>
          <a:off x="8483111" y="1654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145732</xdr:rowOff>
    </xdr:from>
    <xdr:to>
      <xdr:col>41</xdr:col>
      <xdr:colOff>50800</xdr:colOff>
      <xdr:row>98</xdr:row>
      <xdr:rowOff>156094</xdr:rowOff>
    </xdr:to>
    <xdr:cxnSp macro="">
      <xdr:nvCxnSpPr>
        <xdr:cNvPr id="470" name="直線コネクタ 469"/>
        <xdr:cNvCxnSpPr/>
      </xdr:nvCxnSpPr>
      <xdr:spPr>
        <a:xfrm flipV="1">
          <a:off x="6972300" y="16947832"/>
          <a:ext cx="889000" cy="1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135982</xdr:rowOff>
    </xdr:from>
    <xdr:to>
      <xdr:col>41</xdr:col>
      <xdr:colOff>101600</xdr:colOff>
      <xdr:row>98</xdr:row>
      <xdr:rowOff>66132</xdr:rowOff>
    </xdr:to>
    <xdr:sp macro="" textlink="">
      <xdr:nvSpPr>
        <xdr:cNvPr id="471" name="フローチャート: 判断 470"/>
        <xdr:cNvSpPr/>
      </xdr:nvSpPr>
      <xdr:spPr>
        <a:xfrm>
          <a:off x="7810500" y="1676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82659</xdr:rowOff>
    </xdr:from>
    <xdr:ext cx="534377" cy="259045"/>
    <xdr:sp macro="" textlink="">
      <xdr:nvSpPr>
        <xdr:cNvPr id="472" name="テキスト ボックス 471"/>
        <xdr:cNvSpPr txBox="1"/>
      </xdr:nvSpPr>
      <xdr:spPr>
        <a:xfrm>
          <a:off x="7594111" y="1654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152287</xdr:rowOff>
    </xdr:from>
    <xdr:to>
      <xdr:col>36</xdr:col>
      <xdr:colOff>165100</xdr:colOff>
      <xdr:row>98</xdr:row>
      <xdr:rowOff>82437</xdr:rowOff>
    </xdr:to>
    <xdr:sp macro="" textlink="">
      <xdr:nvSpPr>
        <xdr:cNvPr id="473" name="フローチャート: 判断 472"/>
        <xdr:cNvSpPr/>
      </xdr:nvSpPr>
      <xdr:spPr>
        <a:xfrm>
          <a:off x="6921500" y="167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98964</xdr:rowOff>
    </xdr:from>
    <xdr:ext cx="534377" cy="259045"/>
    <xdr:sp macro="" textlink="">
      <xdr:nvSpPr>
        <xdr:cNvPr id="474" name="テキスト ボックス 473"/>
        <xdr:cNvSpPr txBox="1"/>
      </xdr:nvSpPr>
      <xdr:spPr>
        <a:xfrm>
          <a:off x="6705111" y="165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8089</xdr:rowOff>
    </xdr:from>
    <xdr:to>
      <xdr:col>55</xdr:col>
      <xdr:colOff>50800</xdr:colOff>
      <xdr:row>98</xdr:row>
      <xdr:rowOff>109689</xdr:rowOff>
    </xdr:to>
    <xdr:sp macro="" textlink="">
      <xdr:nvSpPr>
        <xdr:cNvPr id="480" name="楕円 479"/>
        <xdr:cNvSpPr/>
      </xdr:nvSpPr>
      <xdr:spPr>
        <a:xfrm>
          <a:off x="10426700" y="1681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157966</xdr:rowOff>
    </xdr:from>
    <xdr:ext cx="534377" cy="259045"/>
    <xdr:sp macro="" textlink="">
      <xdr:nvSpPr>
        <xdr:cNvPr id="481" name="土木費該当値テキスト"/>
        <xdr:cNvSpPr txBox="1"/>
      </xdr:nvSpPr>
      <xdr:spPr>
        <a:xfrm>
          <a:off x="10528300" y="1678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16094</xdr:rowOff>
    </xdr:from>
    <xdr:to>
      <xdr:col>50</xdr:col>
      <xdr:colOff>165100</xdr:colOff>
      <xdr:row>98</xdr:row>
      <xdr:rowOff>117694</xdr:rowOff>
    </xdr:to>
    <xdr:sp macro="" textlink="">
      <xdr:nvSpPr>
        <xdr:cNvPr id="482" name="楕円 481"/>
        <xdr:cNvSpPr/>
      </xdr:nvSpPr>
      <xdr:spPr>
        <a:xfrm>
          <a:off x="9588500" y="1681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108821</xdr:rowOff>
    </xdr:from>
    <xdr:ext cx="534377" cy="259045"/>
    <xdr:sp macro="" textlink="">
      <xdr:nvSpPr>
        <xdr:cNvPr id="483" name="テキスト ボックス 482"/>
        <xdr:cNvSpPr txBox="1"/>
      </xdr:nvSpPr>
      <xdr:spPr>
        <a:xfrm>
          <a:off x="9372111" y="1691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58235</xdr:rowOff>
    </xdr:from>
    <xdr:to>
      <xdr:col>46</xdr:col>
      <xdr:colOff>38100</xdr:colOff>
      <xdr:row>98</xdr:row>
      <xdr:rowOff>159835</xdr:rowOff>
    </xdr:to>
    <xdr:sp macro="" textlink="">
      <xdr:nvSpPr>
        <xdr:cNvPr id="484" name="楕円 483"/>
        <xdr:cNvSpPr/>
      </xdr:nvSpPr>
      <xdr:spPr>
        <a:xfrm>
          <a:off x="8699500" y="1686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150962</xdr:rowOff>
    </xdr:from>
    <xdr:ext cx="534377" cy="259045"/>
    <xdr:sp macro="" textlink="">
      <xdr:nvSpPr>
        <xdr:cNvPr id="485" name="テキスト ボックス 484"/>
        <xdr:cNvSpPr txBox="1"/>
      </xdr:nvSpPr>
      <xdr:spPr>
        <a:xfrm>
          <a:off x="8483111" y="1695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94932</xdr:rowOff>
    </xdr:from>
    <xdr:to>
      <xdr:col>41</xdr:col>
      <xdr:colOff>101600</xdr:colOff>
      <xdr:row>99</xdr:row>
      <xdr:rowOff>25082</xdr:rowOff>
    </xdr:to>
    <xdr:sp macro="" textlink="">
      <xdr:nvSpPr>
        <xdr:cNvPr id="486" name="楕円 485"/>
        <xdr:cNvSpPr/>
      </xdr:nvSpPr>
      <xdr:spPr>
        <a:xfrm>
          <a:off x="7810500" y="1689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16209</xdr:rowOff>
    </xdr:from>
    <xdr:ext cx="534377" cy="259045"/>
    <xdr:sp macro="" textlink="">
      <xdr:nvSpPr>
        <xdr:cNvPr id="487" name="テキスト ボックス 486"/>
        <xdr:cNvSpPr txBox="1"/>
      </xdr:nvSpPr>
      <xdr:spPr>
        <a:xfrm>
          <a:off x="7594111" y="16989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105294</xdr:rowOff>
    </xdr:from>
    <xdr:to>
      <xdr:col>36</xdr:col>
      <xdr:colOff>165100</xdr:colOff>
      <xdr:row>99</xdr:row>
      <xdr:rowOff>35444</xdr:rowOff>
    </xdr:to>
    <xdr:sp macro="" textlink="">
      <xdr:nvSpPr>
        <xdr:cNvPr id="488" name="楕円 487"/>
        <xdr:cNvSpPr/>
      </xdr:nvSpPr>
      <xdr:spPr>
        <a:xfrm>
          <a:off x="6921500" y="1690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26571</xdr:rowOff>
    </xdr:from>
    <xdr:ext cx="534377" cy="259045"/>
    <xdr:sp macro="" textlink="">
      <xdr:nvSpPr>
        <xdr:cNvPr id="489" name="テキスト ボックス 488"/>
        <xdr:cNvSpPr txBox="1"/>
      </xdr:nvSpPr>
      <xdr:spPr>
        <a:xfrm>
          <a:off x="6705111" y="1700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82359</xdr:rowOff>
    </xdr:from>
    <xdr:to>
      <xdr:col>85</xdr:col>
      <xdr:colOff>126364</xdr:colOff>
      <xdr:row>39</xdr:row>
      <xdr:rowOff>124631</xdr:rowOff>
    </xdr:to>
    <xdr:cxnSp macro="">
      <xdr:nvCxnSpPr>
        <xdr:cNvPr id="514" name="直線コネクタ 513"/>
        <xdr:cNvCxnSpPr/>
      </xdr:nvCxnSpPr>
      <xdr:spPr>
        <a:xfrm flipV="1">
          <a:off x="16317595" y="5397309"/>
          <a:ext cx="1269" cy="141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128458</xdr:rowOff>
    </xdr:from>
    <xdr:ext cx="534377" cy="259045"/>
    <xdr:sp macro="" textlink="">
      <xdr:nvSpPr>
        <xdr:cNvPr id="515" name="消防費最小値テキスト"/>
        <xdr:cNvSpPr txBox="1"/>
      </xdr:nvSpPr>
      <xdr:spPr>
        <a:xfrm>
          <a:off x="16370300" y="68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124631</xdr:rowOff>
    </xdr:from>
    <xdr:to>
      <xdr:col>86</xdr:col>
      <xdr:colOff>25400</xdr:colOff>
      <xdr:row>39</xdr:row>
      <xdr:rowOff>124631</xdr:rowOff>
    </xdr:to>
    <xdr:cxnSp macro="">
      <xdr:nvCxnSpPr>
        <xdr:cNvPr id="516" name="直線コネクタ 515"/>
        <xdr:cNvCxnSpPr/>
      </xdr:nvCxnSpPr>
      <xdr:spPr>
        <a:xfrm>
          <a:off x="16230600" y="6811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29036</xdr:rowOff>
    </xdr:from>
    <xdr:ext cx="534377" cy="259045"/>
    <xdr:sp macro="" textlink="">
      <xdr:nvSpPr>
        <xdr:cNvPr id="517" name="消防費最大値テキスト"/>
        <xdr:cNvSpPr txBox="1"/>
      </xdr:nvSpPr>
      <xdr:spPr>
        <a:xfrm>
          <a:off x="16370300" y="517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82359</xdr:rowOff>
    </xdr:from>
    <xdr:to>
      <xdr:col>86</xdr:col>
      <xdr:colOff>25400</xdr:colOff>
      <xdr:row>31</xdr:row>
      <xdr:rowOff>82359</xdr:rowOff>
    </xdr:to>
    <xdr:cxnSp macro="">
      <xdr:nvCxnSpPr>
        <xdr:cNvPr id="518" name="直線コネクタ 517"/>
        <xdr:cNvCxnSpPr/>
      </xdr:nvCxnSpPr>
      <xdr:spPr>
        <a:xfrm>
          <a:off x="16230600" y="539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97295</xdr:rowOff>
    </xdr:from>
    <xdr:to>
      <xdr:col>85</xdr:col>
      <xdr:colOff>127000</xdr:colOff>
      <xdr:row>39</xdr:row>
      <xdr:rowOff>124631</xdr:rowOff>
    </xdr:to>
    <xdr:cxnSp macro="">
      <xdr:nvCxnSpPr>
        <xdr:cNvPr id="519" name="直線コネクタ 518"/>
        <xdr:cNvCxnSpPr/>
      </xdr:nvCxnSpPr>
      <xdr:spPr>
        <a:xfrm>
          <a:off x="15481300" y="6783845"/>
          <a:ext cx="838200" cy="2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42911</xdr:rowOff>
    </xdr:from>
    <xdr:ext cx="534377" cy="259045"/>
    <xdr:sp macro="" textlink="">
      <xdr:nvSpPr>
        <xdr:cNvPr id="520" name="消防費平均値テキスト"/>
        <xdr:cNvSpPr txBox="1"/>
      </xdr:nvSpPr>
      <xdr:spPr>
        <a:xfrm>
          <a:off x="16370300" y="6215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20034</xdr:rowOff>
    </xdr:from>
    <xdr:to>
      <xdr:col>85</xdr:col>
      <xdr:colOff>177800</xdr:colOff>
      <xdr:row>37</xdr:row>
      <xdr:rowOff>121634</xdr:rowOff>
    </xdr:to>
    <xdr:sp macro="" textlink="">
      <xdr:nvSpPr>
        <xdr:cNvPr id="521" name="フローチャート: 判断 520"/>
        <xdr:cNvSpPr/>
      </xdr:nvSpPr>
      <xdr:spPr>
        <a:xfrm>
          <a:off x="162687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90608</xdr:rowOff>
    </xdr:from>
    <xdr:to>
      <xdr:col>81</xdr:col>
      <xdr:colOff>50800</xdr:colOff>
      <xdr:row>39</xdr:row>
      <xdr:rowOff>97295</xdr:rowOff>
    </xdr:to>
    <xdr:cxnSp macro="">
      <xdr:nvCxnSpPr>
        <xdr:cNvPr id="522" name="直線コネクタ 521"/>
        <xdr:cNvCxnSpPr/>
      </xdr:nvCxnSpPr>
      <xdr:spPr>
        <a:xfrm>
          <a:off x="14592300" y="6777158"/>
          <a:ext cx="889000" cy="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55448</xdr:rowOff>
    </xdr:from>
    <xdr:to>
      <xdr:col>81</xdr:col>
      <xdr:colOff>101600</xdr:colOff>
      <xdr:row>37</xdr:row>
      <xdr:rowOff>157048</xdr:rowOff>
    </xdr:to>
    <xdr:sp macro="" textlink="">
      <xdr:nvSpPr>
        <xdr:cNvPr id="523" name="フローチャート: 判断 522"/>
        <xdr:cNvSpPr/>
      </xdr:nvSpPr>
      <xdr:spPr>
        <a:xfrm>
          <a:off x="15430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2125</xdr:rowOff>
    </xdr:from>
    <xdr:ext cx="534377" cy="259045"/>
    <xdr:sp macro="" textlink="">
      <xdr:nvSpPr>
        <xdr:cNvPr id="524" name="テキスト ボックス 523"/>
        <xdr:cNvSpPr txBox="1"/>
      </xdr:nvSpPr>
      <xdr:spPr>
        <a:xfrm>
          <a:off x="15214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85045</xdr:rowOff>
    </xdr:from>
    <xdr:to>
      <xdr:col>76</xdr:col>
      <xdr:colOff>114300</xdr:colOff>
      <xdr:row>39</xdr:row>
      <xdr:rowOff>90608</xdr:rowOff>
    </xdr:to>
    <xdr:cxnSp macro="">
      <xdr:nvCxnSpPr>
        <xdr:cNvPr id="525" name="直線コネクタ 524"/>
        <xdr:cNvCxnSpPr/>
      </xdr:nvCxnSpPr>
      <xdr:spPr>
        <a:xfrm>
          <a:off x="13703300" y="6771595"/>
          <a:ext cx="889000" cy="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90005</xdr:rowOff>
    </xdr:from>
    <xdr:to>
      <xdr:col>76</xdr:col>
      <xdr:colOff>165100</xdr:colOff>
      <xdr:row>38</xdr:row>
      <xdr:rowOff>20155</xdr:rowOff>
    </xdr:to>
    <xdr:sp macro="" textlink="">
      <xdr:nvSpPr>
        <xdr:cNvPr id="526" name="フローチャート: 判断 525"/>
        <xdr:cNvSpPr/>
      </xdr:nvSpPr>
      <xdr:spPr>
        <a:xfrm>
          <a:off x="14541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36682</xdr:rowOff>
    </xdr:from>
    <xdr:ext cx="534377" cy="259045"/>
    <xdr:sp macro="" textlink="">
      <xdr:nvSpPr>
        <xdr:cNvPr id="527" name="テキスト ボックス 526"/>
        <xdr:cNvSpPr txBox="1"/>
      </xdr:nvSpPr>
      <xdr:spPr>
        <a:xfrm>
          <a:off x="14325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85045</xdr:rowOff>
    </xdr:from>
    <xdr:to>
      <xdr:col>71</xdr:col>
      <xdr:colOff>177800</xdr:colOff>
      <xdr:row>39</xdr:row>
      <xdr:rowOff>105429</xdr:rowOff>
    </xdr:to>
    <xdr:cxnSp macro="">
      <xdr:nvCxnSpPr>
        <xdr:cNvPr id="528" name="直線コネクタ 527"/>
        <xdr:cNvCxnSpPr/>
      </xdr:nvCxnSpPr>
      <xdr:spPr>
        <a:xfrm flipV="1">
          <a:off x="12814300" y="6771595"/>
          <a:ext cx="889000" cy="2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60154</xdr:rowOff>
    </xdr:from>
    <xdr:to>
      <xdr:col>72</xdr:col>
      <xdr:colOff>38100</xdr:colOff>
      <xdr:row>37</xdr:row>
      <xdr:rowOff>161754</xdr:rowOff>
    </xdr:to>
    <xdr:sp macro="" textlink="">
      <xdr:nvSpPr>
        <xdr:cNvPr id="529" name="フローチャート: 判断 528"/>
        <xdr:cNvSpPr/>
      </xdr:nvSpPr>
      <xdr:spPr>
        <a:xfrm>
          <a:off x="13652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6831</xdr:rowOff>
    </xdr:from>
    <xdr:ext cx="534377" cy="259045"/>
    <xdr:sp macro="" textlink="">
      <xdr:nvSpPr>
        <xdr:cNvPr id="530" name="テキスト ボックス 529"/>
        <xdr:cNvSpPr txBox="1"/>
      </xdr:nvSpPr>
      <xdr:spPr>
        <a:xfrm>
          <a:off x="13436111" y="61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146717</xdr:rowOff>
    </xdr:from>
    <xdr:to>
      <xdr:col>67</xdr:col>
      <xdr:colOff>101600</xdr:colOff>
      <xdr:row>37</xdr:row>
      <xdr:rowOff>76867</xdr:rowOff>
    </xdr:to>
    <xdr:sp macro="" textlink="">
      <xdr:nvSpPr>
        <xdr:cNvPr id="531" name="フローチャート: 判断 530"/>
        <xdr:cNvSpPr/>
      </xdr:nvSpPr>
      <xdr:spPr>
        <a:xfrm>
          <a:off x="127635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93394</xdr:rowOff>
    </xdr:from>
    <xdr:ext cx="534377" cy="259045"/>
    <xdr:sp macro="" textlink="">
      <xdr:nvSpPr>
        <xdr:cNvPr id="532" name="テキスト ボックス 531"/>
        <xdr:cNvSpPr txBox="1"/>
      </xdr:nvSpPr>
      <xdr:spPr>
        <a:xfrm>
          <a:off x="12547111" y="609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73831</xdr:rowOff>
    </xdr:from>
    <xdr:to>
      <xdr:col>85</xdr:col>
      <xdr:colOff>177800</xdr:colOff>
      <xdr:row>40</xdr:row>
      <xdr:rowOff>3981</xdr:rowOff>
    </xdr:to>
    <xdr:sp macro="" textlink="">
      <xdr:nvSpPr>
        <xdr:cNvPr id="538" name="楕円 537"/>
        <xdr:cNvSpPr/>
      </xdr:nvSpPr>
      <xdr:spPr>
        <a:xfrm>
          <a:off x="16268700" y="676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160208</xdr:rowOff>
    </xdr:from>
    <xdr:ext cx="534377" cy="259045"/>
    <xdr:sp macro="" textlink="">
      <xdr:nvSpPr>
        <xdr:cNvPr id="539" name="消防費該当値テキスト"/>
        <xdr:cNvSpPr txBox="1"/>
      </xdr:nvSpPr>
      <xdr:spPr>
        <a:xfrm>
          <a:off x="16370300" y="667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46495</xdr:rowOff>
    </xdr:from>
    <xdr:to>
      <xdr:col>81</xdr:col>
      <xdr:colOff>101600</xdr:colOff>
      <xdr:row>39</xdr:row>
      <xdr:rowOff>148095</xdr:rowOff>
    </xdr:to>
    <xdr:sp macro="" textlink="">
      <xdr:nvSpPr>
        <xdr:cNvPr id="540" name="楕円 539"/>
        <xdr:cNvSpPr/>
      </xdr:nvSpPr>
      <xdr:spPr>
        <a:xfrm>
          <a:off x="15430500" y="673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139222</xdr:rowOff>
    </xdr:from>
    <xdr:ext cx="534377" cy="259045"/>
    <xdr:sp macro="" textlink="">
      <xdr:nvSpPr>
        <xdr:cNvPr id="541" name="テキスト ボックス 540"/>
        <xdr:cNvSpPr txBox="1"/>
      </xdr:nvSpPr>
      <xdr:spPr>
        <a:xfrm>
          <a:off x="15214111" y="682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39808</xdr:rowOff>
    </xdr:from>
    <xdr:to>
      <xdr:col>76</xdr:col>
      <xdr:colOff>165100</xdr:colOff>
      <xdr:row>39</xdr:row>
      <xdr:rowOff>141408</xdr:rowOff>
    </xdr:to>
    <xdr:sp macro="" textlink="">
      <xdr:nvSpPr>
        <xdr:cNvPr id="542" name="楕円 541"/>
        <xdr:cNvSpPr/>
      </xdr:nvSpPr>
      <xdr:spPr>
        <a:xfrm>
          <a:off x="14541500" y="672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132535</xdr:rowOff>
    </xdr:from>
    <xdr:ext cx="534377" cy="259045"/>
    <xdr:sp macro="" textlink="">
      <xdr:nvSpPr>
        <xdr:cNvPr id="543" name="テキスト ボックス 542"/>
        <xdr:cNvSpPr txBox="1"/>
      </xdr:nvSpPr>
      <xdr:spPr>
        <a:xfrm>
          <a:off x="14325111" y="681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34245</xdr:rowOff>
    </xdr:from>
    <xdr:to>
      <xdr:col>72</xdr:col>
      <xdr:colOff>38100</xdr:colOff>
      <xdr:row>39</xdr:row>
      <xdr:rowOff>135845</xdr:rowOff>
    </xdr:to>
    <xdr:sp macro="" textlink="">
      <xdr:nvSpPr>
        <xdr:cNvPr id="544" name="楕円 543"/>
        <xdr:cNvSpPr/>
      </xdr:nvSpPr>
      <xdr:spPr>
        <a:xfrm>
          <a:off x="13652500" y="67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126972</xdr:rowOff>
    </xdr:from>
    <xdr:ext cx="534377" cy="259045"/>
    <xdr:sp macro="" textlink="">
      <xdr:nvSpPr>
        <xdr:cNvPr id="545" name="テキスト ボックス 544"/>
        <xdr:cNvSpPr txBox="1"/>
      </xdr:nvSpPr>
      <xdr:spPr>
        <a:xfrm>
          <a:off x="13436111" y="681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54629</xdr:rowOff>
    </xdr:from>
    <xdr:to>
      <xdr:col>67</xdr:col>
      <xdr:colOff>101600</xdr:colOff>
      <xdr:row>39</xdr:row>
      <xdr:rowOff>156229</xdr:rowOff>
    </xdr:to>
    <xdr:sp macro="" textlink="">
      <xdr:nvSpPr>
        <xdr:cNvPr id="546" name="楕円 545"/>
        <xdr:cNvSpPr/>
      </xdr:nvSpPr>
      <xdr:spPr>
        <a:xfrm>
          <a:off x="12763500" y="674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147356</xdr:rowOff>
    </xdr:from>
    <xdr:ext cx="534377" cy="259045"/>
    <xdr:sp macro="" textlink="">
      <xdr:nvSpPr>
        <xdr:cNvPr id="547" name="テキスト ボックス 546"/>
        <xdr:cNvSpPr txBox="1"/>
      </xdr:nvSpPr>
      <xdr:spPr>
        <a:xfrm>
          <a:off x="12547111" y="683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134549</xdr:rowOff>
    </xdr:from>
    <xdr:to>
      <xdr:col>85</xdr:col>
      <xdr:colOff>126364</xdr:colOff>
      <xdr:row>58</xdr:row>
      <xdr:rowOff>87199</xdr:rowOff>
    </xdr:to>
    <xdr:cxnSp macro="">
      <xdr:nvCxnSpPr>
        <xdr:cNvPr id="571" name="直線コネクタ 570"/>
        <xdr:cNvCxnSpPr/>
      </xdr:nvCxnSpPr>
      <xdr:spPr>
        <a:xfrm flipV="1">
          <a:off x="16317595" y="8535599"/>
          <a:ext cx="1269" cy="149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91026</xdr:rowOff>
    </xdr:from>
    <xdr:ext cx="534377" cy="259045"/>
    <xdr:sp macro="" textlink="">
      <xdr:nvSpPr>
        <xdr:cNvPr id="572" name="教育費最小値テキスト"/>
        <xdr:cNvSpPr txBox="1"/>
      </xdr:nvSpPr>
      <xdr:spPr>
        <a:xfrm>
          <a:off x="16370300" y="100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87199</xdr:rowOff>
    </xdr:from>
    <xdr:to>
      <xdr:col>86</xdr:col>
      <xdr:colOff>25400</xdr:colOff>
      <xdr:row>58</xdr:row>
      <xdr:rowOff>87199</xdr:rowOff>
    </xdr:to>
    <xdr:cxnSp macro="">
      <xdr:nvCxnSpPr>
        <xdr:cNvPr id="573" name="直線コネクタ 572"/>
        <xdr:cNvCxnSpPr/>
      </xdr:nvCxnSpPr>
      <xdr:spPr>
        <a:xfrm>
          <a:off x="16230600" y="1003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81226</xdr:rowOff>
    </xdr:from>
    <xdr:ext cx="599010" cy="259045"/>
    <xdr:sp macro="" textlink="">
      <xdr:nvSpPr>
        <xdr:cNvPr id="574" name="教育費最大値テキスト"/>
        <xdr:cNvSpPr txBox="1"/>
      </xdr:nvSpPr>
      <xdr:spPr>
        <a:xfrm>
          <a:off x="16370300" y="831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134549</xdr:rowOff>
    </xdr:from>
    <xdr:to>
      <xdr:col>86</xdr:col>
      <xdr:colOff>25400</xdr:colOff>
      <xdr:row>49</xdr:row>
      <xdr:rowOff>134549</xdr:rowOff>
    </xdr:to>
    <xdr:cxnSp macro="">
      <xdr:nvCxnSpPr>
        <xdr:cNvPr id="575" name="直線コネクタ 574"/>
        <xdr:cNvCxnSpPr/>
      </xdr:nvCxnSpPr>
      <xdr:spPr>
        <a:xfrm>
          <a:off x="16230600" y="85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6117</xdr:rowOff>
    </xdr:from>
    <xdr:to>
      <xdr:col>85</xdr:col>
      <xdr:colOff>127000</xdr:colOff>
      <xdr:row>58</xdr:row>
      <xdr:rowOff>87199</xdr:rowOff>
    </xdr:to>
    <xdr:cxnSp macro="">
      <xdr:nvCxnSpPr>
        <xdr:cNvPr id="576" name="直線コネクタ 575"/>
        <xdr:cNvCxnSpPr/>
      </xdr:nvCxnSpPr>
      <xdr:spPr>
        <a:xfrm>
          <a:off x="15481300" y="9950217"/>
          <a:ext cx="838200" cy="8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38971</xdr:rowOff>
    </xdr:from>
    <xdr:ext cx="534377" cy="259045"/>
    <xdr:sp macro="" textlink="">
      <xdr:nvSpPr>
        <xdr:cNvPr id="577" name="教育費平均値テキスト"/>
        <xdr:cNvSpPr txBox="1"/>
      </xdr:nvSpPr>
      <xdr:spPr>
        <a:xfrm>
          <a:off x="16370300" y="964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16094</xdr:rowOff>
    </xdr:from>
    <xdr:to>
      <xdr:col>85</xdr:col>
      <xdr:colOff>177800</xdr:colOff>
      <xdr:row>57</xdr:row>
      <xdr:rowOff>117694</xdr:rowOff>
    </xdr:to>
    <xdr:sp macro="" textlink="">
      <xdr:nvSpPr>
        <xdr:cNvPr id="578" name="フローチャート: 判断 577"/>
        <xdr:cNvSpPr/>
      </xdr:nvSpPr>
      <xdr:spPr>
        <a:xfrm>
          <a:off x="162687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6117</xdr:rowOff>
    </xdr:from>
    <xdr:to>
      <xdr:col>81</xdr:col>
      <xdr:colOff>50800</xdr:colOff>
      <xdr:row>58</xdr:row>
      <xdr:rowOff>40194</xdr:rowOff>
    </xdr:to>
    <xdr:cxnSp macro="">
      <xdr:nvCxnSpPr>
        <xdr:cNvPr id="579" name="直線コネクタ 578"/>
        <xdr:cNvCxnSpPr/>
      </xdr:nvCxnSpPr>
      <xdr:spPr>
        <a:xfrm flipV="1">
          <a:off x="14592300" y="9950217"/>
          <a:ext cx="889000" cy="3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66722</xdr:rowOff>
    </xdr:from>
    <xdr:to>
      <xdr:col>81</xdr:col>
      <xdr:colOff>101600</xdr:colOff>
      <xdr:row>57</xdr:row>
      <xdr:rowOff>168322</xdr:rowOff>
    </xdr:to>
    <xdr:sp macro="" textlink="">
      <xdr:nvSpPr>
        <xdr:cNvPr id="580" name="フローチャート: 判断 579"/>
        <xdr:cNvSpPr/>
      </xdr:nvSpPr>
      <xdr:spPr>
        <a:xfrm>
          <a:off x="15430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13399</xdr:rowOff>
    </xdr:from>
    <xdr:ext cx="534377" cy="259045"/>
    <xdr:sp macro="" textlink="">
      <xdr:nvSpPr>
        <xdr:cNvPr id="581" name="テキスト ボックス 580"/>
        <xdr:cNvSpPr txBox="1"/>
      </xdr:nvSpPr>
      <xdr:spPr>
        <a:xfrm>
          <a:off x="15214111" y="96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40194</xdr:rowOff>
    </xdr:from>
    <xdr:to>
      <xdr:col>76</xdr:col>
      <xdr:colOff>114300</xdr:colOff>
      <xdr:row>58</xdr:row>
      <xdr:rowOff>101741</xdr:rowOff>
    </xdr:to>
    <xdr:cxnSp macro="">
      <xdr:nvCxnSpPr>
        <xdr:cNvPr id="582" name="直線コネクタ 581"/>
        <xdr:cNvCxnSpPr/>
      </xdr:nvCxnSpPr>
      <xdr:spPr>
        <a:xfrm flipV="1">
          <a:off x="13703300" y="9984294"/>
          <a:ext cx="889000" cy="6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71035</xdr:rowOff>
    </xdr:from>
    <xdr:to>
      <xdr:col>76</xdr:col>
      <xdr:colOff>165100</xdr:colOff>
      <xdr:row>58</xdr:row>
      <xdr:rowOff>1185</xdr:rowOff>
    </xdr:to>
    <xdr:sp macro="" textlink="">
      <xdr:nvSpPr>
        <xdr:cNvPr id="583" name="フローチャート: 判断 582"/>
        <xdr:cNvSpPr/>
      </xdr:nvSpPr>
      <xdr:spPr>
        <a:xfrm>
          <a:off x="14541500" y="984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17712</xdr:rowOff>
    </xdr:from>
    <xdr:ext cx="534377" cy="259045"/>
    <xdr:sp macro="" textlink="">
      <xdr:nvSpPr>
        <xdr:cNvPr id="584" name="テキスト ボックス 583"/>
        <xdr:cNvSpPr txBox="1"/>
      </xdr:nvSpPr>
      <xdr:spPr>
        <a:xfrm>
          <a:off x="14325111" y="961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101741</xdr:rowOff>
    </xdr:from>
    <xdr:to>
      <xdr:col>71</xdr:col>
      <xdr:colOff>177800</xdr:colOff>
      <xdr:row>58</xdr:row>
      <xdr:rowOff>107799</xdr:rowOff>
    </xdr:to>
    <xdr:cxnSp macro="">
      <xdr:nvCxnSpPr>
        <xdr:cNvPr id="585" name="直線コネクタ 584"/>
        <xdr:cNvCxnSpPr/>
      </xdr:nvCxnSpPr>
      <xdr:spPr>
        <a:xfrm flipV="1">
          <a:off x="12814300" y="10045841"/>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80777</xdr:rowOff>
    </xdr:from>
    <xdr:to>
      <xdr:col>72</xdr:col>
      <xdr:colOff>38100</xdr:colOff>
      <xdr:row>58</xdr:row>
      <xdr:rowOff>10927</xdr:rowOff>
    </xdr:to>
    <xdr:sp macro="" textlink="">
      <xdr:nvSpPr>
        <xdr:cNvPr id="586" name="フローチャート: 判断 585"/>
        <xdr:cNvSpPr/>
      </xdr:nvSpPr>
      <xdr:spPr>
        <a:xfrm>
          <a:off x="13652500" y="985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27454</xdr:rowOff>
    </xdr:from>
    <xdr:ext cx="534377" cy="259045"/>
    <xdr:sp macro="" textlink="">
      <xdr:nvSpPr>
        <xdr:cNvPr id="587" name="テキスト ボックス 586"/>
        <xdr:cNvSpPr txBox="1"/>
      </xdr:nvSpPr>
      <xdr:spPr>
        <a:xfrm>
          <a:off x="13436111" y="962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70966</xdr:rowOff>
    </xdr:from>
    <xdr:to>
      <xdr:col>67</xdr:col>
      <xdr:colOff>101600</xdr:colOff>
      <xdr:row>58</xdr:row>
      <xdr:rowOff>1116</xdr:rowOff>
    </xdr:to>
    <xdr:sp macro="" textlink="">
      <xdr:nvSpPr>
        <xdr:cNvPr id="588" name="フローチャート: 判断 587"/>
        <xdr:cNvSpPr/>
      </xdr:nvSpPr>
      <xdr:spPr>
        <a:xfrm>
          <a:off x="127635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17643</xdr:rowOff>
    </xdr:from>
    <xdr:ext cx="534377" cy="259045"/>
    <xdr:sp macro="" textlink="">
      <xdr:nvSpPr>
        <xdr:cNvPr id="589" name="テキスト ボックス 588"/>
        <xdr:cNvSpPr txBox="1"/>
      </xdr:nvSpPr>
      <xdr:spPr>
        <a:xfrm>
          <a:off x="12547111" y="961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36399</xdr:rowOff>
    </xdr:from>
    <xdr:to>
      <xdr:col>85</xdr:col>
      <xdr:colOff>177800</xdr:colOff>
      <xdr:row>58</xdr:row>
      <xdr:rowOff>137999</xdr:rowOff>
    </xdr:to>
    <xdr:sp macro="" textlink="">
      <xdr:nvSpPr>
        <xdr:cNvPr id="595" name="楕円 594"/>
        <xdr:cNvSpPr/>
      </xdr:nvSpPr>
      <xdr:spPr>
        <a:xfrm>
          <a:off x="16268700" y="998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122776</xdr:rowOff>
    </xdr:from>
    <xdr:ext cx="534377" cy="259045"/>
    <xdr:sp macro="" textlink="">
      <xdr:nvSpPr>
        <xdr:cNvPr id="596" name="教育費該当値テキスト"/>
        <xdr:cNvSpPr txBox="1"/>
      </xdr:nvSpPr>
      <xdr:spPr>
        <a:xfrm>
          <a:off x="16370300" y="989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126767</xdr:rowOff>
    </xdr:from>
    <xdr:to>
      <xdr:col>81</xdr:col>
      <xdr:colOff>101600</xdr:colOff>
      <xdr:row>58</xdr:row>
      <xdr:rowOff>56917</xdr:rowOff>
    </xdr:to>
    <xdr:sp macro="" textlink="">
      <xdr:nvSpPr>
        <xdr:cNvPr id="597" name="楕円 596"/>
        <xdr:cNvSpPr/>
      </xdr:nvSpPr>
      <xdr:spPr>
        <a:xfrm>
          <a:off x="15430500" y="989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48044</xdr:rowOff>
    </xdr:from>
    <xdr:ext cx="534377" cy="259045"/>
    <xdr:sp macro="" textlink="">
      <xdr:nvSpPr>
        <xdr:cNvPr id="598" name="テキスト ボックス 597"/>
        <xdr:cNvSpPr txBox="1"/>
      </xdr:nvSpPr>
      <xdr:spPr>
        <a:xfrm>
          <a:off x="15214111" y="999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160844</xdr:rowOff>
    </xdr:from>
    <xdr:to>
      <xdr:col>76</xdr:col>
      <xdr:colOff>165100</xdr:colOff>
      <xdr:row>58</xdr:row>
      <xdr:rowOff>90994</xdr:rowOff>
    </xdr:to>
    <xdr:sp macro="" textlink="">
      <xdr:nvSpPr>
        <xdr:cNvPr id="599" name="楕円 598"/>
        <xdr:cNvSpPr/>
      </xdr:nvSpPr>
      <xdr:spPr>
        <a:xfrm>
          <a:off x="14541500" y="993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82121</xdr:rowOff>
    </xdr:from>
    <xdr:ext cx="534377" cy="259045"/>
    <xdr:sp macro="" textlink="">
      <xdr:nvSpPr>
        <xdr:cNvPr id="600" name="テキスト ボックス 599"/>
        <xdr:cNvSpPr txBox="1"/>
      </xdr:nvSpPr>
      <xdr:spPr>
        <a:xfrm>
          <a:off x="14325111" y="1002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50941</xdr:rowOff>
    </xdr:from>
    <xdr:to>
      <xdr:col>72</xdr:col>
      <xdr:colOff>38100</xdr:colOff>
      <xdr:row>58</xdr:row>
      <xdr:rowOff>152541</xdr:rowOff>
    </xdr:to>
    <xdr:sp macro="" textlink="">
      <xdr:nvSpPr>
        <xdr:cNvPr id="601" name="楕円 600"/>
        <xdr:cNvSpPr/>
      </xdr:nvSpPr>
      <xdr:spPr>
        <a:xfrm>
          <a:off x="13652500" y="999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143668</xdr:rowOff>
    </xdr:from>
    <xdr:ext cx="534377" cy="259045"/>
    <xdr:sp macro="" textlink="">
      <xdr:nvSpPr>
        <xdr:cNvPr id="602" name="テキスト ボックス 601"/>
        <xdr:cNvSpPr txBox="1"/>
      </xdr:nvSpPr>
      <xdr:spPr>
        <a:xfrm>
          <a:off x="13436111" y="1008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56999</xdr:rowOff>
    </xdr:from>
    <xdr:to>
      <xdr:col>67</xdr:col>
      <xdr:colOff>101600</xdr:colOff>
      <xdr:row>58</xdr:row>
      <xdr:rowOff>158599</xdr:rowOff>
    </xdr:to>
    <xdr:sp macro="" textlink="">
      <xdr:nvSpPr>
        <xdr:cNvPr id="603" name="楕円 602"/>
        <xdr:cNvSpPr/>
      </xdr:nvSpPr>
      <xdr:spPr>
        <a:xfrm>
          <a:off x="12763500" y="1000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149726</xdr:rowOff>
    </xdr:from>
    <xdr:ext cx="534377" cy="259045"/>
    <xdr:sp macro="" textlink="">
      <xdr:nvSpPr>
        <xdr:cNvPr id="604" name="テキスト ボックス 603"/>
        <xdr:cNvSpPr txBox="1"/>
      </xdr:nvSpPr>
      <xdr:spPr>
        <a:xfrm>
          <a:off x="12547111" y="1009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54775</xdr:rowOff>
    </xdr:from>
    <xdr:to>
      <xdr:col>85</xdr:col>
      <xdr:colOff>126364</xdr:colOff>
      <xdr:row>79</xdr:row>
      <xdr:rowOff>44450</xdr:rowOff>
    </xdr:to>
    <xdr:cxnSp macro="">
      <xdr:nvCxnSpPr>
        <xdr:cNvPr id="628" name="直線コネクタ 627"/>
        <xdr:cNvCxnSpPr/>
      </xdr:nvCxnSpPr>
      <xdr:spPr>
        <a:xfrm flipV="1">
          <a:off x="16317595" y="12227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1452</xdr:rowOff>
    </xdr:from>
    <xdr:ext cx="534377" cy="259045"/>
    <xdr:sp macro="" textlink="">
      <xdr:nvSpPr>
        <xdr:cNvPr id="631" name="災害復旧費最大値テキスト"/>
        <xdr:cNvSpPr txBox="1"/>
      </xdr:nvSpPr>
      <xdr:spPr>
        <a:xfrm>
          <a:off x="16370300" y="120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54775</xdr:rowOff>
    </xdr:from>
    <xdr:to>
      <xdr:col>86</xdr:col>
      <xdr:colOff>25400</xdr:colOff>
      <xdr:row>71</xdr:row>
      <xdr:rowOff>54775</xdr:rowOff>
    </xdr:to>
    <xdr:cxnSp macro="">
      <xdr:nvCxnSpPr>
        <xdr:cNvPr id="632" name="直線コネクタ 631"/>
        <xdr:cNvCxnSpPr/>
      </xdr:nvCxnSpPr>
      <xdr:spPr>
        <a:xfrm>
          <a:off x="16230600" y="122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3" name="直線コネクタ 632"/>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118236</xdr:rowOff>
    </xdr:from>
    <xdr:ext cx="534377" cy="259045"/>
    <xdr:sp macro="" textlink="">
      <xdr:nvSpPr>
        <xdr:cNvPr id="634" name="災害復旧費平均値テキスト"/>
        <xdr:cNvSpPr txBox="1"/>
      </xdr:nvSpPr>
      <xdr:spPr>
        <a:xfrm>
          <a:off x="16370300" y="13148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95359</xdr:rowOff>
    </xdr:from>
    <xdr:to>
      <xdr:col>85</xdr:col>
      <xdr:colOff>177800</xdr:colOff>
      <xdr:row>78</xdr:row>
      <xdr:rowOff>25509</xdr:rowOff>
    </xdr:to>
    <xdr:sp macro="" textlink="">
      <xdr:nvSpPr>
        <xdr:cNvPr id="635" name="フローチャート: 判断 634"/>
        <xdr:cNvSpPr/>
      </xdr:nvSpPr>
      <xdr:spPr>
        <a:xfrm>
          <a:off x="16268700" y="1329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6" name="直線コネクタ 63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95929</xdr:rowOff>
    </xdr:from>
    <xdr:to>
      <xdr:col>81</xdr:col>
      <xdr:colOff>101600</xdr:colOff>
      <xdr:row>78</xdr:row>
      <xdr:rowOff>26079</xdr:rowOff>
    </xdr:to>
    <xdr:sp macro="" textlink="">
      <xdr:nvSpPr>
        <xdr:cNvPr id="637" name="フローチャート: 判断 636"/>
        <xdr:cNvSpPr/>
      </xdr:nvSpPr>
      <xdr:spPr>
        <a:xfrm>
          <a:off x="154305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42606</xdr:rowOff>
    </xdr:from>
    <xdr:ext cx="534377" cy="259045"/>
    <xdr:sp macro="" textlink="">
      <xdr:nvSpPr>
        <xdr:cNvPr id="638" name="テキスト ボックス 637"/>
        <xdr:cNvSpPr txBox="1"/>
      </xdr:nvSpPr>
      <xdr:spPr>
        <a:xfrm>
          <a:off x="15214111" y="1307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9" name="直線コネクタ 63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129457</xdr:rowOff>
    </xdr:from>
    <xdr:to>
      <xdr:col>76</xdr:col>
      <xdr:colOff>165100</xdr:colOff>
      <xdr:row>78</xdr:row>
      <xdr:rowOff>59607</xdr:rowOff>
    </xdr:to>
    <xdr:sp macro="" textlink="">
      <xdr:nvSpPr>
        <xdr:cNvPr id="640" name="フローチャート: 判断 639"/>
        <xdr:cNvSpPr/>
      </xdr:nvSpPr>
      <xdr:spPr>
        <a:xfrm>
          <a:off x="14541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76134</xdr:rowOff>
    </xdr:from>
    <xdr:ext cx="534377" cy="259045"/>
    <xdr:sp macro="" textlink="">
      <xdr:nvSpPr>
        <xdr:cNvPr id="641" name="テキスト ボックス 640"/>
        <xdr:cNvSpPr txBox="1"/>
      </xdr:nvSpPr>
      <xdr:spPr>
        <a:xfrm>
          <a:off x="14325111" y="131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2" name="直線コネクタ 641"/>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91053</xdr:rowOff>
    </xdr:from>
    <xdr:to>
      <xdr:col>72</xdr:col>
      <xdr:colOff>38100</xdr:colOff>
      <xdr:row>78</xdr:row>
      <xdr:rowOff>21203</xdr:rowOff>
    </xdr:to>
    <xdr:sp macro="" textlink="">
      <xdr:nvSpPr>
        <xdr:cNvPr id="643" name="フローチャート: 判断 642"/>
        <xdr:cNvSpPr/>
      </xdr:nvSpPr>
      <xdr:spPr>
        <a:xfrm>
          <a:off x="13652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37730</xdr:rowOff>
    </xdr:from>
    <xdr:ext cx="534377" cy="259045"/>
    <xdr:sp macro="" textlink="">
      <xdr:nvSpPr>
        <xdr:cNvPr id="644" name="テキスト ボックス 643"/>
        <xdr:cNvSpPr txBox="1"/>
      </xdr:nvSpPr>
      <xdr:spPr>
        <a:xfrm>
          <a:off x="13436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152679</xdr:rowOff>
    </xdr:from>
    <xdr:to>
      <xdr:col>67</xdr:col>
      <xdr:colOff>101600</xdr:colOff>
      <xdr:row>78</xdr:row>
      <xdr:rowOff>82829</xdr:rowOff>
    </xdr:to>
    <xdr:sp macro="" textlink="">
      <xdr:nvSpPr>
        <xdr:cNvPr id="645" name="フローチャート: 判断 644"/>
        <xdr:cNvSpPr/>
      </xdr:nvSpPr>
      <xdr:spPr>
        <a:xfrm>
          <a:off x="12763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99356</xdr:rowOff>
    </xdr:from>
    <xdr:ext cx="469744" cy="259045"/>
    <xdr:sp macro="" textlink="">
      <xdr:nvSpPr>
        <xdr:cNvPr id="646" name="テキスト ボックス 645"/>
        <xdr:cNvSpPr txBox="1"/>
      </xdr:nvSpPr>
      <xdr:spPr>
        <a:xfrm>
          <a:off x="12579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2" name="楕円 65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3"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4" name="楕円 65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5" name="テキスト ボックス 654"/>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6" name="楕円 65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7" name="テキスト ボックス 656"/>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9" name="テキスト ボックス 658"/>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150713</xdr:rowOff>
    </xdr:from>
    <xdr:to>
      <xdr:col>85</xdr:col>
      <xdr:colOff>126364</xdr:colOff>
      <xdr:row>98</xdr:row>
      <xdr:rowOff>98941</xdr:rowOff>
    </xdr:to>
    <xdr:cxnSp macro="">
      <xdr:nvCxnSpPr>
        <xdr:cNvPr id="683" name="直線コネクタ 682"/>
        <xdr:cNvCxnSpPr/>
      </xdr:nvCxnSpPr>
      <xdr:spPr>
        <a:xfrm flipV="1">
          <a:off x="16317595" y="15581213"/>
          <a:ext cx="1269" cy="131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102768</xdr:rowOff>
    </xdr:from>
    <xdr:ext cx="469744" cy="259045"/>
    <xdr:sp macro="" textlink="">
      <xdr:nvSpPr>
        <xdr:cNvPr id="684" name="公債費最小値テキスト"/>
        <xdr:cNvSpPr txBox="1"/>
      </xdr:nvSpPr>
      <xdr:spPr>
        <a:xfrm>
          <a:off x="16370300" y="1690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98941</xdr:rowOff>
    </xdr:from>
    <xdr:to>
      <xdr:col>86</xdr:col>
      <xdr:colOff>25400</xdr:colOff>
      <xdr:row>98</xdr:row>
      <xdr:rowOff>98941</xdr:rowOff>
    </xdr:to>
    <xdr:cxnSp macro="">
      <xdr:nvCxnSpPr>
        <xdr:cNvPr id="685" name="直線コネクタ 684"/>
        <xdr:cNvCxnSpPr/>
      </xdr:nvCxnSpPr>
      <xdr:spPr>
        <a:xfrm>
          <a:off x="16230600" y="1690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97390</xdr:rowOff>
    </xdr:from>
    <xdr:ext cx="599010" cy="259045"/>
    <xdr:sp macro="" textlink="">
      <xdr:nvSpPr>
        <xdr:cNvPr id="686" name="公債費最大値テキスト"/>
        <xdr:cNvSpPr txBox="1"/>
      </xdr:nvSpPr>
      <xdr:spPr>
        <a:xfrm>
          <a:off x="16370300" y="1535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150713</xdr:rowOff>
    </xdr:from>
    <xdr:to>
      <xdr:col>86</xdr:col>
      <xdr:colOff>25400</xdr:colOff>
      <xdr:row>90</xdr:row>
      <xdr:rowOff>150713</xdr:rowOff>
    </xdr:to>
    <xdr:cxnSp macro="">
      <xdr:nvCxnSpPr>
        <xdr:cNvPr id="687" name="直線コネクタ 686"/>
        <xdr:cNvCxnSpPr/>
      </xdr:nvCxnSpPr>
      <xdr:spPr>
        <a:xfrm>
          <a:off x="16230600" y="1558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93176</xdr:rowOff>
    </xdr:from>
    <xdr:to>
      <xdr:col>85</xdr:col>
      <xdr:colOff>127000</xdr:colOff>
      <xdr:row>97</xdr:row>
      <xdr:rowOff>94473</xdr:rowOff>
    </xdr:to>
    <xdr:cxnSp macro="">
      <xdr:nvCxnSpPr>
        <xdr:cNvPr id="688" name="直線コネクタ 687"/>
        <xdr:cNvCxnSpPr/>
      </xdr:nvCxnSpPr>
      <xdr:spPr>
        <a:xfrm>
          <a:off x="15481300" y="16723826"/>
          <a:ext cx="838200" cy="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127254</xdr:rowOff>
    </xdr:from>
    <xdr:ext cx="534377" cy="259045"/>
    <xdr:sp macro="" textlink="">
      <xdr:nvSpPr>
        <xdr:cNvPr id="689" name="公債費平均値テキスト"/>
        <xdr:cNvSpPr txBox="1"/>
      </xdr:nvSpPr>
      <xdr:spPr>
        <a:xfrm>
          <a:off x="16370300" y="16415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104377</xdr:rowOff>
    </xdr:from>
    <xdr:to>
      <xdr:col>85</xdr:col>
      <xdr:colOff>177800</xdr:colOff>
      <xdr:row>97</xdr:row>
      <xdr:rowOff>34527</xdr:rowOff>
    </xdr:to>
    <xdr:sp macro="" textlink="">
      <xdr:nvSpPr>
        <xdr:cNvPr id="690" name="フローチャート: 判断 689"/>
        <xdr:cNvSpPr/>
      </xdr:nvSpPr>
      <xdr:spPr>
        <a:xfrm>
          <a:off x="162687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90894</xdr:rowOff>
    </xdr:from>
    <xdr:to>
      <xdr:col>81</xdr:col>
      <xdr:colOff>50800</xdr:colOff>
      <xdr:row>97</xdr:row>
      <xdr:rowOff>93176</xdr:rowOff>
    </xdr:to>
    <xdr:cxnSp macro="">
      <xdr:nvCxnSpPr>
        <xdr:cNvPr id="691" name="直線コネクタ 690"/>
        <xdr:cNvCxnSpPr/>
      </xdr:nvCxnSpPr>
      <xdr:spPr>
        <a:xfrm>
          <a:off x="14592300" y="16721544"/>
          <a:ext cx="889000" cy="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88872</xdr:rowOff>
    </xdr:from>
    <xdr:to>
      <xdr:col>81</xdr:col>
      <xdr:colOff>101600</xdr:colOff>
      <xdr:row>97</xdr:row>
      <xdr:rowOff>19022</xdr:rowOff>
    </xdr:to>
    <xdr:sp macro="" textlink="">
      <xdr:nvSpPr>
        <xdr:cNvPr id="692" name="フローチャート: 判断 691"/>
        <xdr:cNvSpPr/>
      </xdr:nvSpPr>
      <xdr:spPr>
        <a:xfrm>
          <a:off x="15430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35549</xdr:rowOff>
    </xdr:from>
    <xdr:ext cx="534377" cy="259045"/>
    <xdr:sp macro="" textlink="">
      <xdr:nvSpPr>
        <xdr:cNvPr id="693" name="テキスト ボックス 692"/>
        <xdr:cNvSpPr txBox="1"/>
      </xdr:nvSpPr>
      <xdr:spPr>
        <a:xfrm>
          <a:off x="15214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90894</xdr:rowOff>
    </xdr:from>
    <xdr:to>
      <xdr:col>76</xdr:col>
      <xdr:colOff>114300</xdr:colOff>
      <xdr:row>97</xdr:row>
      <xdr:rowOff>93103</xdr:rowOff>
    </xdr:to>
    <xdr:cxnSp macro="">
      <xdr:nvCxnSpPr>
        <xdr:cNvPr id="694" name="直線コネクタ 693"/>
        <xdr:cNvCxnSpPr/>
      </xdr:nvCxnSpPr>
      <xdr:spPr>
        <a:xfrm flipV="1">
          <a:off x="13703300" y="16721544"/>
          <a:ext cx="8890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88081</xdr:rowOff>
    </xdr:from>
    <xdr:to>
      <xdr:col>76</xdr:col>
      <xdr:colOff>165100</xdr:colOff>
      <xdr:row>97</xdr:row>
      <xdr:rowOff>18231</xdr:rowOff>
    </xdr:to>
    <xdr:sp macro="" textlink="">
      <xdr:nvSpPr>
        <xdr:cNvPr id="695" name="フローチャート: 判断 694"/>
        <xdr:cNvSpPr/>
      </xdr:nvSpPr>
      <xdr:spPr>
        <a:xfrm>
          <a:off x="14541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34758</xdr:rowOff>
    </xdr:from>
    <xdr:ext cx="534377" cy="259045"/>
    <xdr:sp macro="" textlink="">
      <xdr:nvSpPr>
        <xdr:cNvPr id="696" name="テキスト ボックス 695"/>
        <xdr:cNvSpPr txBox="1"/>
      </xdr:nvSpPr>
      <xdr:spPr>
        <a:xfrm>
          <a:off x="14325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86871</xdr:rowOff>
    </xdr:from>
    <xdr:to>
      <xdr:col>71</xdr:col>
      <xdr:colOff>177800</xdr:colOff>
      <xdr:row>97</xdr:row>
      <xdr:rowOff>93103</xdr:rowOff>
    </xdr:to>
    <xdr:cxnSp macro="">
      <xdr:nvCxnSpPr>
        <xdr:cNvPr id="697" name="直線コネクタ 696"/>
        <xdr:cNvCxnSpPr/>
      </xdr:nvCxnSpPr>
      <xdr:spPr>
        <a:xfrm>
          <a:off x="12814300" y="16717521"/>
          <a:ext cx="889000" cy="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102904</xdr:rowOff>
    </xdr:from>
    <xdr:to>
      <xdr:col>72</xdr:col>
      <xdr:colOff>38100</xdr:colOff>
      <xdr:row>97</xdr:row>
      <xdr:rowOff>33054</xdr:rowOff>
    </xdr:to>
    <xdr:sp macro="" textlink="">
      <xdr:nvSpPr>
        <xdr:cNvPr id="698" name="フローチャート: 判断 697"/>
        <xdr:cNvSpPr/>
      </xdr:nvSpPr>
      <xdr:spPr>
        <a:xfrm>
          <a:off x="13652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49581</xdr:rowOff>
    </xdr:from>
    <xdr:ext cx="534377" cy="259045"/>
    <xdr:sp macro="" textlink="">
      <xdr:nvSpPr>
        <xdr:cNvPr id="699" name="テキスト ボックス 698"/>
        <xdr:cNvSpPr txBox="1"/>
      </xdr:nvSpPr>
      <xdr:spPr>
        <a:xfrm>
          <a:off x="13436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122816</xdr:rowOff>
    </xdr:from>
    <xdr:to>
      <xdr:col>67</xdr:col>
      <xdr:colOff>101600</xdr:colOff>
      <xdr:row>97</xdr:row>
      <xdr:rowOff>52966</xdr:rowOff>
    </xdr:to>
    <xdr:sp macro="" textlink="">
      <xdr:nvSpPr>
        <xdr:cNvPr id="700" name="フローチャート: 判断 699"/>
        <xdr:cNvSpPr/>
      </xdr:nvSpPr>
      <xdr:spPr>
        <a:xfrm>
          <a:off x="12763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69493</xdr:rowOff>
    </xdr:from>
    <xdr:ext cx="534377" cy="259045"/>
    <xdr:sp macro="" textlink="">
      <xdr:nvSpPr>
        <xdr:cNvPr id="701" name="テキスト ボックス 700"/>
        <xdr:cNvSpPr txBox="1"/>
      </xdr:nvSpPr>
      <xdr:spPr>
        <a:xfrm>
          <a:off x="12547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43673</xdr:rowOff>
    </xdr:from>
    <xdr:to>
      <xdr:col>85</xdr:col>
      <xdr:colOff>177800</xdr:colOff>
      <xdr:row>97</xdr:row>
      <xdr:rowOff>145273</xdr:rowOff>
    </xdr:to>
    <xdr:sp macro="" textlink="">
      <xdr:nvSpPr>
        <xdr:cNvPr id="707" name="楕円 706"/>
        <xdr:cNvSpPr/>
      </xdr:nvSpPr>
      <xdr:spPr>
        <a:xfrm>
          <a:off x="16268700" y="1667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22100</xdr:rowOff>
    </xdr:from>
    <xdr:ext cx="534377" cy="259045"/>
    <xdr:sp macro="" textlink="">
      <xdr:nvSpPr>
        <xdr:cNvPr id="708" name="公債費該当値テキスト"/>
        <xdr:cNvSpPr txBox="1"/>
      </xdr:nvSpPr>
      <xdr:spPr>
        <a:xfrm>
          <a:off x="16370300" y="1665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42376</xdr:rowOff>
    </xdr:from>
    <xdr:to>
      <xdr:col>81</xdr:col>
      <xdr:colOff>101600</xdr:colOff>
      <xdr:row>97</xdr:row>
      <xdr:rowOff>143976</xdr:rowOff>
    </xdr:to>
    <xdr:sp macro="" textlink="">
      <xdr:nvSpPr>
        <xdr:cNvPr id="709" name="楕円 708"/>
        <xdr:cNvSpPr/>
      </xdr:nvSpPr>
      <xdr:spPr>
        <a:xfrm>
          <a:off x="15430500" y="1667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135103</xdr:rowOff>
    </xdr:from>
    <xdr:ext cx="534377" cy="259045"/>
    <xdr:sp macro="" textlink="">
      <xdr:nvSpPr>
        <xdr:cNvPr id="710" name="テキスト ボックス 709"/>
        <xdr:cNvSpPr txBox="1"/>
      </xdr:nvSpPr>
      <xdr:spPr>
        <a:xfrm>
          <a:off x="15214111" y="1676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40094</xdr:rowOff>
    </xdr:from>
    <xdr:to>
      <xdr:col>76</xdr:col>
      <xdr:colOff>165100</xdr:colOff>
      <xdr:row>97</xdr:row>
      <xdr:rowOff>141694</xdr:rowOff>
    </xdr:to>
    <xdr:sp macro="" textlink="">
      <xdr:nvSpPr>
        <xdr:cNvPr id="711" name="楕円 710"/>
        <xdr:cNvSpPr/>
      </xdr:nvSpPr>
      <xdr:spPr>
        <a:xfrm>
          <a:off x="14541500" y="1667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132821</xdr:rowOff>
    </xdr:from>
    <xdr:ext cx="534377" cy="259045"/>
    <xdr:sp macro="" textlink="">
      <xdr:nvSpPr>
        <xdr:cNvPr id="712" name="テキスト ボックス 711"/>
        <xdr:cNvSpPr txBox="1"/>
      </xdr:nvSpPr>
      <xdr:spPr>
        <a:xfrm>
          <a:off x="14325111" y="1676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42303</xdr:rowOff>
    </xdr:from>
    <xdr:to>
      <xdr:col>72</xdr:col>
      <xdr:colOff>38100</xdr:colOff>
      <xdr:row>97</xdr:row>
      <xdr:rowOff>143903</xdr:rowOff>
    </xdr:to>
    <xdr:sp macro="" textlink="">
      <xdr:nvSpPr>
        <xdr:cNvPr id="713" name="楕円 712"/>
        <xdr:cNvSpPr/>
      </xdr:nvSpPr>
      <xdr:spPr>
        <a:xfrm>
          <a:off x="13652500" y="1667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135030</xdr:rowOff>
    </xdr:from>
    <xdr:ext cx="534377" cy="259045"/>
    <xdr:sp macro="" textlink="">
      <xdr:nvSpPr>
        <xdr:cNvPr id="714" name="テキスト ボックス 713"/>
        <xdr:cNvSpPr txBox="1"/>
      </xdr:nvSpPr>
      <xdr:spPr>
        <a:xfrm>
          <a:off x="13436111" y="1676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36071</xdr:rowOff>
    </xdr:from>
    <xdr:to>
      <xdr:col>67</xdr:col>
      <xdr:colOff>101600</xdr:colOff>
      <xdr:row>97</xdr:row>
      <xdr:rowOff>137671</xdr:rowOff>
    </xdr:to>
    <xdr:sp macro="" textlink="">
      <xdr:nvSpPr>
        <xdr:cNvPr id="715" name="楕円 714"/>
        <xdr:cNvSpPr/>
      </xdr:nvSpPr>
      <xdr:spPr>
        <a:xfrm>
          <a:off x="12763500" y="1666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128798</xdr:rowOff>
    </xdr:from>
    <xdr:ext cx="534377" cy="259045"/>
    <xdr:sp macro="" textlink="">
      <xdr:nvSpPr>
        <xdr:cNvPr id="716" name="テキスト ボックス 715"/>
        <xdr:cNvSpPr txBox="1"/>
      </xdr:nvSpPr>
      <xdr:spPr>
        <a:xfrm>
          <a:off x="12547111" y="1675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115824</xdr:rowOff>
    </xdr:from>
    <xdr:to>
      <xdr:col>116</xdr:col>
      <xdr:colOff>62864</xdr:colOff>
      <xdr:row>39</xdr:row>
      <xdr:rowOff>44450</xdr:rowOff>
    </xdr:to>
    <xdr:cxnSp macro="">
      <xdr:nvCxnSpPr>
        <xdr:cNvPr id="740" name="直線コネクタ 739"/>
        <xdr:cNvCxnSpPr/>
      </xdr:nvCxnSpPr>
      <xdr:spPr>
        <a:xfrm flipV="1">
          <a:off x="22159595" y="5430774"/>
          <a:ext cx="1269" cy="1300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55516</xdr:rowOff>
    </xdr:from>
    <xdr:ext cx="249299" cy="259045"/>
    <xdr:sp macro="" textlink="">
      <xdr:nvSpPr>
        <xdr:cNvPr id="741" name="諸支出金最小値テキスト"/>
        <xdr:cNvSpPr txBox="1"/>
      </xdr:nvSpPr>
      <xdr:spPr>
        <a:xfrm>
          <a:off x="22212300" y="6742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62501</xdr:rowOff>
    </xdr:from>
    <xdr:ext cx="534377" cy="259045"/>
    <xdr:sp macro="" textlink="">
      <xdr:nvSpPr>
        <xdr:cNvPr id="743" name="諸支出金最大値テキスト"/>
        <xdr:cNvSpPr txBox="1"/>
      </xdr:nvSpPr>
      <xdr:spPr>
        <a:xfrm>
          <a:off x="22212300" y="520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115824</xdr:rowOff>
    </xdr:from>
    <xdr:to>
      <xdr:col>116</xdr:col>
      <xdr:colOff>152400</xdr:colOff>
      <xdr:row>31</xdr:row>
      <xdr:rowOff>115824</xdr:rowOff>
    </xdr:to>
    <xdr:cxnSp macro="">
      <xdr:nvCxnSpPr>
        <xdr:cNvPr id="744" name="直線コネクタ 743"/>
        <xdr:cNvCxnSpPr/>
      </xdr:nvCxnSpPr>
      <xdr:spPr>
        <a:xfrm>
          <a:off x="22072600" y="543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144416</xdr:rowOff>
    </xdr:from>
    <xdr:ext cx="378565" cy="259045"/>
    <xdr:sp macro="" textlink="">
      <xdr:nvSpPr>
        <xdr:cNvPr id="746" name="諸支出金平均値テキスト"/>
        <xdr:cNvSpPr txBox="1"/>
      </xdr:nvSpPr>
      <xdr:spPr>
        <a:xfrm>
          <a:off x="22212300" y="64880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121539</xdr:rowOff>
    </xdr:from>
    <xdr:to>
      <xdr:col>116</xdr:col>
      <xdr:colOff>114300</xdr:colOff>
      <xdr:row>39</xdr:row>
      <xdr:rowOff>51689</xdr:rowOff>
    </xdr:to>
    <xdr:sp macro="" textlink="">
      <xdr:nvSpPr>
        <xdr:cNvPr id="747" name="フローチャート: 判断 746"/>
        <xdr:cNvSpPr/>
      </xdr:nvSpPr>
      <xdr:spPr>
        <a:xfrm>
          <a:off x="22110700" y="66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119888</xdr:rowOff>
    </xdr:from>
    <xdr:to>
      <xdr:col>112</xdr:col>
      <xdr:colOff>38100</xdr:colOff>
      <xdr:row>39</xdr:row>
      <xdr:rowOff>50038</xdr:rowOff>
    </xdr:to>
    <xdr:sp macro="" textlink="">
      <xdr:nvSpPr>
        <xdr:cNvPr id="749" name="フローチャート: 判断 748"/>
        <xdr:cNvSpPr/>
      </xdr:nvSpPr>
      <xdr:spPr>
        <a:xfrm>
          <a:off x="212725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66565</xdr:rowOff>
    </xdr:from>
    <xdr:ext cx="378565" cy="259045"/>
    <xdr:sp macro="" textlink="">
      <xdr:nvSpPr>
        <xdr:cNvPr id="750" name="テキスト ボックス 749"/>
        <xdr:cNvSpPr txBox="1"/>
      </xdr:nvSpPr>
      <xdr:spPr>
        <a:xfrm>
          <a:off x="21134017" y="6410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87630</xdr:rowOff>
    </xdr:from>
    <xdr:to>
      <xdr:col>107</xdr:col>
      <xdr:colOff>101600</xdr:colOff>
      <xdr:row>39</xdr:row>
      <xdr:rowOff>17780</xdr:rowOff>
    </xdr:to>
    <xdr:sp macro="" textlink="">
      <xdr:nvSpPr>
        <xdr:cNvPr id="752" name="フローチャート: 判断 751"/>
        <xdr:cNvSpPr/>
      </xdr:nvSpPr>
      <xdr:spPr>
        <a:xfrm>
          <a:off x="20383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34307</xdr:rowOff>
    </xdr:from>
    <xdr:ext cx="378565" cy="259045"/>
    <xdr:sp macro="" textlink="">
      <xdr:nvSpPr>
        <xdr:cNvPr id="753" name="テキスト ボックス 752"/>
        <xdr:cNvSpPr txBox="1"/>
      </xdr:nvSpPr>
      <xdr:spPr>
        <a:xfrm>
          <a:off x="20245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65532</xdr:rowOff>
    </xdr:from>
    <xdr:to>
      <xdr:col>102</xdr:col>
      <xdr:colOff>165100</xdr:colOff>
      <xdr:row>38</xdr:row>
      <xdr:rowOff>167132</xdr:rowOff>
    </xdr:to>
    <xdr:sp macro="" textlink="">
      <xdr:nvSpPr>
        <xdr:cNvPr id="755" name="フローチャート: 判断 754"/>
        <xdr:cNvSpPr/>
      </xdr:nvSpPr>
      <xdr:spPr>
        <a:xfrm>
          <a:off x="19494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12209</xdr:rowOff>
    </xdr:from>
    <xdr:ext cx="378565" cy="259045"/>
    <xdr:sp macro="" textlink="">
      <xdr:nvSpPr>
        <xdr:cNvPr id="756" name="テキスト ボックス 755"/>
        <xdr:cNvSpPr txBox="1"/>
      </xdr:nvSpPr>
      <xdr:spPr>
        <a:xfrm>
          <a:off x="19356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52959</xdr:rowOff>
    </xdr:from>
    <xdr:to>
      <xdr:col>98</xdr:col>
      <xdr:colOff>38100</xdr:colOff>
      <xdr:row>38</xdr:row>
      <xdr:rowOff>154559</xdr:rowOff>
    </xdr:to>
    <xdr:sp macro="" textlink="">
      <xdr:nvSpPr>
        <xdr:cNvPr id="757" name="フローチャート: 判断 756"/>
        <xdr:cNvSpPr/>
      </xdr:nvSpPr>
      <xdr:spPr>
        <a:xfrm>
          <a:off x="18605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171086</xdr:rowOff>
    </xdr:from>
    <xdr:ext cx="378565" cy="259045"/>
    <xdr:sp macro="" textlink="">
      <xdr:nvSpPr>
        <xdr:cNvPr id="758" name="テキスト ボックス 757"/>
        <xdr:cNvSpPr txBox="1"/>
      </xdr:nvSpPr>
      <xdr:spPr>
        <a:xfrm>
          <a:off x="18467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99966</xdr:rowOff>
    </xdr:from>
    <xdr:ext cx="249299" cy="259045"/>
    <xdr:sp macro="" textlink="">
      <xdr:nvSpPr>
        <xdr:cNvPr id="765" name="諸支出金該当値テキスト"/>
        <xdr:cNvSpPr txBox="1"/>
      </xdr:nvSpPr>
      <xdr:spPr>
        <a:xfrm>
          <a:off x="22212300" y="6615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の住民一人当たりのコストについては、全体的に類似団体の平均を下回っているが、保育園から認定こども園の移行に伴う経費、高齢化社会に伴う社会福祉費等により民生費は前年度比較して、７，０９３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土木費については、道路整備事業等により前年度と比較すると２，４５１円増加している。商工費については、観光事業への投資のため３，０４３円増加している。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民生費については、今後も社会福祉費の増加が懸念されるが、土木費、商工費等については事業の縮小・圧縮に努め経費削減を図る。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その他の経費についても、財政健全化計画に基づき、事務事業の見直しを行い、経費削減に努める。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奈良県安堵町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３０年度、令和元年度と２年続けて財政調整基金を取崩し（３１０，０００千円）、財政運営を行ってきたところである。このことから、令和元年１１月に財政健全化計画を策定し、事務事業や人件費の見直し・削減など歳出を中心とした取組を進めている。標準財政規模からみると財政調整基金残高は、低いとは言えないが、今後も町税等の自主財源の伸び悩み等を考慮すると、引き続き経費削減に取り組むとともに、実質単年度収支の改善を図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奈良県安堵町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国民健康保険・住宅新築資金等貸付事業特別会計は赤字となっている。保険税の収入が伸び悩む一方、医療費は伸び、今後も増加が見込まれる。引き続き保険税の徴収強化を図るとともに、各特別会計において、適切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3313581</v>
      </c>
      <c r="BO4" s="393"/>
      <c r="BP4" s="393"/>
      <c r="BQ4" s="393"/>
      <c r="BR4" s="393"/>
      <c r="BS4" s="393"/>
      <c r="BT4" s="393"/>
      <c r="BU4" s="394"/>
      <c r="BV4" s="392">
        <v>3733116</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2.2999999999999998</v>
      </c>
      <c r="CU4" s="399"/>
      <c r="CV4" s="399"/>
      <c r="CW4" s="399"/>
      <c r="CX4" s="399"/>
      <c r="CY4" s="399"/>
      <c r="CZ4" s="399"/>
      <c r="DA4" s="400"/>
      <c r="DB4" s="398">
        <v>4.8</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2" t="s">
        <v>93</v>
      </c>
      <c r="AN5" s="453"/>
      <c r="AO5" s="453"/>
      <c r="AP5" s="453"/>
      <c r="AQ5" s="453"/>
      <c r="AR5" s="453"/>
      <c r="AS5" s="453"/>
      <c r="AT5" s="454"/>
      <c r="AU5" s="455" t="s">
        <v>94</v>
      </c>
      <c r="AV5" s="456"/>
      <c r="AW5" s="456"/>
      <c r="AX5" s="456"/>
      <c r="AY5" s="457" t="s">
        <v>95</v>
      </c>
      <c r="AZ5" s="458"/>
      <c r="BA5" s="458"/>
      <c r="BB5" s="458"/>
      <c r="BC5" s="458"/>
      <c r="BD5" s="458"/>
      <c r="BE5" s="458"/>
      <c r="BF5" s="458"/>
      <c r="BG5" s="458"/>
      <c r="BH5" s="458"/>
      <c r="BI5" s="458"/>
      <c r="BJ5" s="458"/>
      <c r="BK5" s="458"/>
      <c r="BL5" s="458"/>
      <c r="BM5" s="459"/>
      <c r="BN5" s="460">
        <v>3209527</v>
      </c>
      <c r="BO5" s="461"/>
      <c r="BP5" s="461"/>
      <c r="BQ5" s="461"/>
      <c r="BR5" s="461"/>
      <c r="BS5" s="461"/>
      <c r="BT5" s="461"/>
      <c r="BU5" s="462"/>
      <c r="BV5" s="460">
        <v>3541831</v>
      </c>
      <c r="BW5" s="461"/>
      <c r="BX5" s="461"/>
      <c r="BY5" s="461"/>
      <c r="BZ5" s="461"/>
      <c r="CA5" s="461"/>
      <c r="CB5" s="461"/>
      <c r="CC5" s="462"/>
      <c r="CD5" s="463" t="s">
        <v>96</v>
      </c>
      <c r="CE5" s="464"/>
      <c r="CF5" s="464"/>
      <c r="CG5" s="464"/>
      <c r="CH5" s="464"/>
      <c r="CI5" s="464"/>
      <c r="CJ5" s="464"/>
      <c r="CK5" s="464"/>
      <c r="CL5" s="464"/>
      <c r="CM5" s="464"/>
      <c r="CN5" s="464"/>
      <c r="CO5" s="464"/>
      <c r="CP5" s="464"/>
      <c r="CQ5" s="464"/>
      <c r="CR5" s="464"/>
      <c r="CS5" s="465"/>
      <c r="CT5" s="426">
        <v>97.2</v>
      </c>
      <c r="CU5" s="427"/>
      <c r="CV5" s="427"/>
      <c r="CW5" s="427"/>
      <c r="CX5" s="427"/>
      <c r="CY5" s="427"/>
      <c r="CZ5" s="427"/>
      <c r="DA5" s="428"/>
      <c r="DB5" s="426">
        <v>97.6</v>
      </c>
      <c r="DC5" s="427"/>
      <c r="DD5" s="427"/>
      <c r="DE5" s="427"/>
      <c r="DF5" s="427"/>
      <c r="DG5" s="427"/>
      <c r="DH5" s="427"/>
      <c r="DI5" s="428"/>
      <c r="DJ5" s="186"/>
      <c r="DK5" s="186"/>
      <c r="DL5" s="186"/>
      <c r="DM5" s="186"/>
      <c r="DN5" s="186"/>
      <c r="DO5" s="186"/>
    </row>
    <row r="6" spans="1:119" ht="18.75" customHeight="1" x14ac:dyDescent="0.15">
      <c r="A6" s="187"/>
      <c r="B6" s="429" t="s">
        <v>97</v>
      </c>
      <c r="C6" s="430"/>
      <c r="D6" s="430"/>
      <c r="E6" s="431"/>
      <c r="F6" s="431"/>
      <c r="G6" s="431"/>
      <c r="H6" s="431"/>
      <c r="I6" s="431"/>
      <c r="J6" s="431"/>
      <c r="K6" s="431"/>
      <c r="L6" s="431" t="s">
        <v>98</v>
      </c>
      <c r="M6" s="431"/>
      <c r="N6" s="431"/>
      <c r="O6" s="431"/>
      <c r="P6" s="431"/>
      <c r="Q6" s="431"/>
      <c r="R6" s="435"/>
      <c r="S6" s="435"/>
      <c r="T6" s="435"/>
      <c r="U6" s="435"/>
      <c r="V6" s="436"/>
      <c r="W6" s="439" t="s">
        <v>99</v>
      </c>
      <c r="X6" s="440"/>
      <c r="Y6" s="440"/>
      <c r="Z6" s="440"/>
      <c r="AA6" s="440"/>
      <c r="AB6" s="430"/>
      <c r="AC6" s="443" t="s">
        <v>100</v>
      </c>
      <c r="AD6" s="444"/>
      <c r="AE6" s="444"/>
      <c r="AF6" s="444"/>
      <c r="AG6" s="444"/>
      <c r="AH6" s="444"/>
      <c r="AI6" s="444"/>
      <c r="AJ6" s="444"/>
      <c r="AK6" s="444"/>
      <c r="AL6" s="445"/>
      <c r="AM6" s="452" t="s">
        <v>101</v>
      </c>
      <c r="AN6" s="453"/>
      <c r="AO6" s="453"/>
      <c r="AP6" s="453"/>
      <c r="AQ6" s="453"/>
      <c r="AR6" s="453"/>
      <c r="AS6" s="453"/>
      <c r="AT6" s="454"/>
      <c r="AU6" s="455" t="s">
        <v>94</v>
      </c>
      <c r="AV6" s="456"/>
      <c r="AW6" s="456"/>
      <c r="AX6" s="456"/>
      <c r="AY6" s="457" t="s">
        <v>102</v>
      </c>
      <c r="AZ6" s="458"/>
      <c r="BA6" s="458"/>
      <c r="BB6" s="458"/>
      <c r="BC6" s="458"/>
      <c r="BD6" s="458"/>
      <c r="BE6" s="458"/>
      <c r="BF6" s="458"/>
      <c r="BG6" s="458"/>
      <c r="BH6" s="458"/>
      <c r="BI6" s="458"/>
      <c r="BJ6" s="458"/>
      <c r="BK6" s="458"/>
      <c r="BL6" s="458"/>
      <c r="BM6" s="459"/>
      <c r="BN6" s="460">
        <v>104054</v>
      </c>
      <c r="BO6" s="461"/>
      <c r="BP6" s="461"/>
      <c r="BQ6" s="461"/>
      <c r="BR6" s="461"/>
      <c r="BS6" s="461"/>
      <c r="BT6" s="461"/>
      <c r="BU6" s="462"/>
      <c r="BV6" s="460">
        <v>191285</v>
      </c>
      <c r="BW6" s="461"/>
      <c r="BX6" s="461"/>
      <c r="BY6" s="461"/>
      <c r="BZ6" s="461"/>
      <c r="CA6" s="461"/>
      <c r="CB6" s="461"/>
      <c r="CC6" s="462"/>
      <c r="CD6" s="463" t="s">
        <v>103</v>
      </c>
      <c r="CE6" s="464"/>
      <c r="CF6" s="464"/>
      <c r="CG6" s="464"/>
      <c r="CH6" s="464"/>
      <c r="CI6" s="464"/>
      <c r="CJ6" s="464"/>
      <c r="CK6" s="464"/>
      <c r="CL6" s="464"/>
      <c r="CM6" s="464"/>
      <c r="CN6" s="464"/>
      <c r="CO6" s="464"/>
      <c r="CP6" s="464"/>
      <c r="CQ6" s="464"/>
      <c r="CR6" s="464"/>
      <c r="CS6" s="465"/>
      <c r="CT6" s="466">
        <v>100.9</v>
      </c>
      <c r="CU6" s="467"/>
      <c r="CV6" s="467"/>
      <c r="CW6" s="467"/>
      <c r="CX6" s="467"/>
      <c r="CY6" s="467"/>
      <c r="CZ6" s="467"/>
      <c r="DA6" s="468"/>
      <c r="DB6" s="466">
        <v>102.7</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46"/>
      <c r="AD7" s="447"/>
      <c r="AE7" s="447"/>
      <c r="AF7" s="447"/>
      <c r="AG7" s="447"/>
      <c r="AH7" s="447"/>
      <c r="AI7" s="447"/>
      <c r="AJ7" s="447"/>
      <c r="AK7" s="447"/>
      <c r="AL7" s="448"/>
      <c r="AM7" s="452" t="s">
        <v>104</v>
      </c>
      <c r="AN7" s="453"/>
      <c r="AO7" s="453"/>
      <c r="AP7" s="453"/>
      <c r="AQ7" s="453"/>
      <c r="AR7" s="453"/>
      <c r="AS7" s="453"/>
      <c r="AT7" s="454"/>
      <c r="AU7" s="455" t="s">
        <v>94</v>
      </c>
      <c r="AV7" s="456"/>
      <c r="AW7" s="456"/>
      <c r="AX7" s="456"/>
      <c r="AY7" s="457" t="s">
        <v>105</v>
      </c>
      <c r="AZ7" s="458"/>
      <c r="BA7" s="458"/>
      <c r="BB7" s="458"/>
      <c r="BC7" s="458"/>
      <c r="BD7" s="458"/>
      <c r="BE7" s="458"/>
      <c r="BF7" s="458"/>
      <c r="BG7" s="458"/>
      <c r="BH7" s="458"/>
      <c r="BI7" s="458"/>
      <c r="BJ7" s="458"/>
      <c r="BK7" s="458"/>
      <c r="BL7" s="458"/>
      <c r="BM7" s="459"/>
      <c r="BN7" s="460">
        <v>53925</v>
      </c>
      <c r="BO7" s="461"/>
      <c r="BP7" s="461"/>
      <c r="BQ7" s="461"/>
      <c r="BR7" s="461"/>
      <c r="BS7" s="461"/>
      <c r="BT7" s="461"/>
      <c r="BU7" s="462"/>
      <c r="BV7" s="460">
        <v>84374</v>
      </c>
      <c r="BW7" s="461"/>
      <c r="BX7" s="461"/>
      <c r="BY7" s="461"/>
      <c r="BZ7" s="461"/>
      <c r="CA7" s="461"/>
      <c r="CB7" s="461"/>
      <c r="CC7" s="462"/>
      <c r="CD7" s="463" t="s">
        <v>106</v>
      </c>
      <c r="CE7" s="464"/>
      <c r="CF7" s="464"/>
      <c r="CG7" s="464"/>
      <c r="CH7" s="464"/>
      <c r="CI7" s="464"/>
      <c r="CJ7" s="464"/>
      <c r="CK7" s="464"/>
      <c r="CL7" s="464"/>
      <c r="CM7" s="464"/>
      <c r="CN7" s="464"/>
      <c r="CO7" s="464"/>
      <c r="CP7" s="464"/>
      <c r="CQ7" s="464"/>
      <c r="CR7" s="464"/>
      <c r="CS7" s="465"/>
      <c r="CT7" s="460">
        <v>2206181</v>
      </c>
      <c r="CU7" s="461"/>
      <c r="CV7" s="461"/>
      <c r="CW7" s="461"/>
      <c r="CX7" s="461"/>
      <c r="CY7" s="461"/>
      <c r="CZ7" s="461"/>
      <c r="DA7" s="462"/>
      <c r="DB7" s="460">
        <v>2226604</v>
      </c>
      <c r="DC7" s="461"/>
      <c r="DD7" s="461"/>
      <c r="DE7" s="461"/>
      <c r="DF7" s="461"/>
      <c r="DG7" s="461"/>
      <c r="DH7" s="461"/>
      <c r="DI7" s="462"/>
      <c r="DJ7" s="186"/>
      <c r="DK7" s="186"/>
      <c r="DL7" s="186"/>
      <c r="DM7" s="186"/>
      <c r="DN7" s="186"/>
      <c r="DO7" s="186"/>
    </row>
    <row r="8" spans="1:119" ht="18.75" customHeight="1" thickBot="1" x14ac:dyDescent="0.2">
      <c r="A8" s="187"/>
      <c r="B8" s="432"/>
      <c r="C8" s="433"/>
      <c r="D8" s="433"/>
      <c r="E8" s="434"/>
      <c r="F8" s="434"/>
      <c r="G8" s="434"/>
      <c r="H8" s="434"/>
      <c r="I8" s="434"/>
      <c r="J8" s="434"/>
      <c r="K8" s="434"/>
      <c r="L8" s="434"/>
      <c r="M8" s="434"/>
      <c r="N8" s="434"/>
      <c r="O8" s="434"/>
      <c r="P8" s="434"/>
      <c r="Q8" s="434"/>
      <c r="R8" s="437"/>
      <c r="S8" s="437"/>
      <c r="T8" s="437"/>
      <c r="U8" s="437"/>
      <c r="V8" s="438"/>
      <c r="W8" s="441"/>
      <c r="X8" s="442"/>
      <c r="Y8" s="442"/>
      <c r="Z8" s="442"/>
      <c r="AA8" s="442"/>
      <c r="AB8" s="433"/>
      <c r="AC8" s="449"/>
      <c r="AD8" s="450"/>
      <c r="AE8" s="450"/>
      <c r="AF8" s="450"/>
      <c r="AG8" s="450"/>
      <c r="AH8" s="450"/>
      <c r="AI8" s="450"/>
      <c r="AJ8" s="450"/>
      <c r="AK8" s="450"/>
      <c r="AL8" s="451"/>
      <c r="AM8" s="452" t="s">
        <v>107</v>
      </c>
      <c r="AN8" s="453"/>
      <c r="AO8" s="453"/>
      <c r="AP8" s="453"/>
      <c r="AQ8" s="453"/>
      <c r="AR8" s="453"/>
      <c r="AS8" s="453"/>
      <c r="AT8" s="454"/>
      <c r="AU8" s="455" t="s">
        <v>108</v>
      </c>
      <c r="AV8" s="456"/>
      <c r="AW8" s="456"/>
      <c r="AX8" s="456"/>
      <c r="AY8" s="457" t="s">
        <v>109</v>
      </c>
      <c r="AZ8" s="458"/>
      <c r="BA8" s="458"/>
      <c r="BB8" s="458"/>
      <c r="BC8" s="458"/>
      <c r="BD8" s="458"/>
      <c r="BE8" s="458"/>
      <c r="BF8" s="458"/>
      <c r="BG8" s="458"/>
      <c r="BH8" s="458"/>
      <c r="BI8" s="458"/>
      <c r="BJ8" s="458"/>
      <c r="BK8" s="458"/>
      <c r="BL8" s="458"/>
      <c r="BM8" s="459"/>
      <c r="BN8" s="460">
        <v>50129</v>
      </c>
      <c r="BO8" s="461"/>
      <c r="BP8" s="461"/>
      <c r="BQ8" s="461"/>
      <c r="BR8" s="461"/>
      <c r="BS8" s="461"/>
      <c r="BT8" s="461"/>
      <c r="BU8" s="462"/>
      <c r="BV8" s="460">
        <v>106911</v>
      </c>
      <c r="BW8" s="461"/>
      <c r="BX8" s="461"/>
      <c r="BY8" s="461"/>
      <c r="BZ8" s="461"/>
      <c r="CA8" s="461"/>
      <c r="CB8" s="461"/>
      <c r="CC8" s="462"/>
      <c r="CD8" s="463" t="s">
        <v>110</v>
      </c>
      <c r="CE8" s="464"/>
      <c r="CF8" s="464"/>
      <c r="CG8" s="464"/>
      <c r="CH8" s="464"/>
      <c r="CI8" s="464"/>
      <c r="CJ8" s="464"/>
      <c r="CK8" s="464"/>
      <c r="CL8" s="464"/>
      <c r="CM8" s="464"/>
      <c r="CN8" s="464"/>
      <c r="CO8" s="464"/>
      <c r="CP8" s="464"/>
      <c r="CQ8" s="464"/>
      <c r="CR8" s="464"/>
      <c r="CS8" s="465"/>
      <c r="CT8" s="469">
        <v>0.37</v>
      </c>
      <c r="CU8" s="470"/>
      <c r="CV8" s="470"/>
      <c r="CW8" s="470"/>
      <c r="CX8" s="470"/>
      <c r="CY8" s="470"/>
      <c r="CZ8" s="470"/>
      <c r="DA8" s="471"/>
      <c r="DB8" s="469">
        <v>0.37</v>
      </c>
      <c r="DC8" s="470"/>
      <c r="DD8" s="470"/>
      <c r="DE8" s="470"/>
      <c r="DF8" s="470"/>
      <c r="DG8" s="470"/>
      <c r="DH8" s="470"/>
      <c r="DI8" s="471"/>
      <c r="DJ8" s="186"/>
      <c r="DK8" s="186"/>
      <c r="DL8" s="186"/>
      <c r="DM8" s="186"/>
      <c r="DN8" s="186"/>
      <c r="DO8" s="186"/>
    </row>
    <row r="9" spans="1:119" ht="18.75" customHeight="1" thickBot="1" x14ac:dyDescent="0.2">
      <c r="A9" s="187"/>
      <c r="B9" s="423" t="s">
        <v>111</v>
      </c>
      <c r="C9" s="424"/>
      <c r="D9" s="424"/>
      <c r="E9" s="424"/>
      <c r="F9" s="424"/>
      <c r="G9" s="424"/>
      <c r="H9" s="424"/>
      <c r="I9" s="424"/>
      <c r="J9" s="424"/>
      <c r="K9" s="472"/>
      <c r="L9" s="473" t="s">
        <v>112</v>
      </c>
      <c r="M9" s="474"/>
      <c r="N9" s="474"/>
      <c r="O9" s="474"/>
      <c r="P9" s="474"/>
      <c r="Q9" s="475"/>
      <c r="R9" s="476">
        <v>7443</v>
      </c>
      <c r="S9" s="477"/>
      <c r="T9" s="477"/>
      <c r="U9" s="477"/>
      <c r="V9" s="478"/>
      <c r="W9" s="386" t="s">
        <v>113</v>
      </c>
      <c r="X9" s="387"/>
      <c r="Y9" s="387"/>
      <c r="Z9" s="387"/>
      <c r="AA9" s="387"/>
      <c r="AB9" s="387"/>
      <c r="AC9" s="387"/>
      <c r="AD9" s="387"/>
      <c r="AE9" s="387"/>
      <c r="AF9" s="387"/>
      <c r="AG9" s="387"/>
      <c r="AH9" s="387"/>
      <c r="AI9" s="387"/>
      <c r="AJ9" s="387"/>
      <c r="AK9" s="387"/>
      <c r="AL9" s="388"/>
      <c r="AM9" s="452" t="s">
        <v>114</v>
      </c>
      <c r="AN9" s="453"/>
      <c r="AO9" s="453"/>
      <c r="AP9" s="453"/>
      <c r="AQ9" s="453"/>
      <c r="AR9" s="453"/>
      <c r="AS9" s="453"/>
      <c r="AT9" s="454"/>
      <c r="AU9" s="455" t="s">
        <v>94</v>
      </c>
      <c r="AV9" s="456"/>
      <c r="AW9" s="456"/>
      <c r="AX9" s="456"/>
      <c r="AY9" s="457" t="s">
        <v>115</v>
      </c>
      <c r="AZ9" s="458"/>
      <c r="BA9" s="458"/>
      <c r="BB9" s="458"/>
      <c r="BC9" s="458"/>
      <c r="BD9" s="458"/>
      <c r="BE9" s="458"/>
      <c r="BF9" s="458"/>
      <c r="BG9" s="458"/>
      <c r="BH9" s="458"/>
      <c r="BI9" s="458"/>
      <c r="BJ9" s="458"/>
      <c r="BK9" s="458"/>
      <c r="BL9" s="458"/>
      <c r="BM9" s="459"/>
      <c r="BN9" s="460">
        <v>-56782</v>
      </c>
      <c r="BO9" s="461"/>
      <c r="BP9" s="461"/>
      <c r="BQ9" s="461"/>
      <c r="BR9" s="461"/>
      <c r="BS9" s="461"/>
      <c r="BT9" s="461"/>
      <c r="BU9" s="462"/>
      <c r="BV9" s="460">
        <v>-17811</v>
      </c>
      <c r="BW9" s="461"/>
      <c r="BX9" s="461"/>
      <c r="BY9" s="461"/>
      <c r="BZ9" s="461"/>
      <c r="CA9" s="461"/>
      <c r="CB9" s="461"/>
      <c r="CC9" s="462"/>
      <c r="CD9" s="463" t="s">
        <v>116</v>
      </c>
      <c r="CE9" s="464"/>
      <c r="CF9" s="464"/>
      <c r="CG9" s="464"/>
      <c r="CH9" s="464"/>
      <c r="CI9" s="464"/>
      <c r="CJ9" s="464"/>
      <c r="CK9" s="464"/>
      <c r="CL9" s="464"/>
      <c r="CM9" s="464"/>
      <c r="CN9" s="464"/>
      <c r="CO9" s="464"/>
      <c r="CP9" s="464"/>
      <c r="CQ9" s="464"/>
      <c r="CR9" s="464"/>
      <c r="CS9" s="465"/>
      <c r="CT9" s="426">
        <v>12.5</v>
      </c>
      <c r="CU9" s="427"/>
      <c r="CV9" s="427"/>
      <c r="CW9" s="427"/>
      <c r="CX9" s="427"/>
      <c r="CY9" s="427"/>
      <c r="CZ9" s="427"/>
      <c r="DA9" s="428"/>
      <c r="DB9" s="426">
        <v>12.2</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117</v>
      </c>
      <c r="M10" s="453"/>
      <c r="N10" s="453"/>
      <c r="O10" s="453"/>
      <c r="P10" s="453"/>
      <c r="Q10" s="454"/>
      <c r="R10" s="480">
        <v>7929</v>
      </c>
      <c r="S10" s="481"/>
      <c r="T10" s="481"/>
      <c r="U10" s="481"/>
      <c r="V10" s="482"/>
      <c r="W10" s="417"/>
      <c r="X10" s="418"/>
      <c r="Y10" s="418"/>
      <c r="Z10" s="418"/>
      <c r="AA10" s="418"/>
      <c r="AB10" s="418"/>
      <c r="AC10" s="418"/>
      <c r="AD10" s="418"/>
      <c r="AE10" s="418"/>
      <c r="AF10" s="418"/>
      <c r="AG10" s="418"/>
      <c r="AH10" s="418"/>
      <c r="AI10" s="418"/>
      <c r="AJ10" s="418"/>
      <c r="AK10" s="418"/>
      <c r="AL10" s="421"/>
      <c r="AM10" s="452" t="s">
        <v>118</v>
      </c>
      <c r="AN10" s="453"/>
      <c r="AO10" s="453"/>
      <c r="AP10" s="453"/>
      <c r="AQ10" s="453"/>
      <c r="AR10" s="453"/>
      <c r="AS10" s="453"/>
      <c r="AT10" s="454"/>
      <c r="AU10" s="455" t="s">
        <v>94</v>
      </c>
      <c r="AV10" s="456"/>
      <c r="AW10" s="456"/>
      <c r="AX10" s="456"/>
      <c r="AY10" s="457" t="s">
        <v>119</v>
      </c>
      <c r="AZ10" s="458"/>
      <c r="BA10" s="458"/>
      <c r="BB10" s="458"/>
      <c r="BC10" s="458"/>
      <c r="BD10" s="458"/>
      <c r="BE10" s="458"/>
      <c r="BF10" s="458"/>
      <c r="BG10" s="458"/>
      <c r="BH10" s="458"/>
      <c r="BI10" s="458"/>
      <c r="BJ10" s="458"/>
      <c r="BK10" s="458"/>
      <c r="BL10" s="458"/>
      <c r="BM10" s="459"/>
      <c r="BN10" s="460">
        <v>561</v>
      </c>
      <c r="BO10" s="461"/>
      <c r="BP10" s="461"/>
      <c r="BQ10" s="461"/>
      <c r="BR10" s="461"/>
      <c r="BS10" s="461"/>
      <c r="BT10" s="461"/>
      <c r="BU10" s="462"/>
      <c r="BV10" s="460">
        <v>295</v>
      </c>
      <c r="BW10" s="461"/>
      <c r="BX10" s="461"/>
      <c r="BY10" s="461"/>
      <c r="BZ10" s="461"/>
      <c r="CA10" s="461"/>
      <c r="CB10" s="461"/>
      <c r="CC10" s="462"/>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121</v>
      </c>
      <c r="M11" s="484"/>
      <c r="N11" s="484"/>
      <c r="O11" s="484"/>
      <c r="P11" s="484"/>
      <c r="Q11" s="485"/>
      <c r="R11" s="486" t="s">
        <v>122</v>
      </c>
      <c r="S11" s="487"/>
      <c r="T11" s="487"/>
      <c r="U11" s="487"/>
      <c r="V11" s="488"/>
      <c r="W11" s="417"/>
      <c r="X11" s="418"/>
      <c r="Y11" s="418"/>
      <c r="Z11" s="418"/>
      <c r="AA11" s="418"/>
      <c r="AB11" s="418"/>
      <c r="AC11" s="418"/>
      <c r="AD11" s="418"/>
      <c r="AE11" s="418"/>
      <c r="AF11" s="418"/>
      <c r="AG11" s="418"/>
      <c r="AH11" s="418"/>
      <c r="AI11" s="418"/>
      <c r="AJ11" s="418"/>
      <c r="AK11" s="418"/>
      <c r="AL11" s="421"/>
      <c r="AM11" s="452" t="s">
        <v>123</v>
      </c>
      <c r="AN11" s="453"/>
      <c r="AO11" s="453"/>
      <c r="AP11" s="453"/>
      <c r="AQ11" s="453"/>
      <c r="AR11" s="453"/>
      <c r="AS11" s="453"/>
      <c r="AT11" s="454"/>
      <c r="AU11" s="455" t="s">
        <v>94</v>
      </c>
      <c r="AV11" s="456"/>
      <c r="AW11" s="456"/>
      <c r="AX11" s="456"/>
      <c r="AY11" s="457" t="s">
        <v>124</v>
      </c>
      <c r="AZ11" s="458"/>
      <c r="BA11" s="458"/>
      <c r="BB11" s="458"/>
      <c r="BC11" s="458"/>
      <c r="BD11" s="458"/>
      <c r="BE11" s="458"/>
      <c r="BF11" s="458"/>
      <c r="BG11" s="458"/>
      <c r="BH11" s="458"/>
      <c r="BI11" s="458"/>
      <c r="BJ11" s="458"/>
      <c r="BK11" s="458"/>
      <c r="BL11" s="458"/>
      <c r="BM11" s="459"/>
      <c r="BN11" s="460">
        <v>0</v>
      </c>
      <c r="BO11" s="461"/>
      <c r="BP11" s="461"/>
      <c r="BQ11" s="461"/>
      <c r="BR11" s="461"/>
      <c r="BS11" s="461"/>
      <c r="BT11" s="461"/>
      <c r="BU11" s="462"/>
      <c r="BV11" s="460">
        <v>0</v>
      </c>
      <c r="BW11" s="461"/>
      <c r="BX11" s="461"/>
      <c r="BY11" s="461"/>
      <c r="BZ11" s="461"/>
      <c r="CA11" s="461"/>
      <c r="CB11" s="461"/>
      <c r="CC11" s="462"/>
      <c r="CD11" s="463" t="s">
        <v>125</v>
      </c>
      <c r="CE11" s="464"/>
      <c r="CF11" s="464"/>
      <c r="CG11" s="464"/>
      <c r="CH11" s="464"/>
      <c r="CI11" s="464"/>
      <c r="CJ11" s="464"/>
      <c r="CK11" s="464"/>
      <c r="CL11" s="464"/>
      <c r="CM11" s="464"/>
      <c r="CN11" s="464"/>
      <c r="CO11" s="464"/>
      <c r="CP11" s="464"/>
      <c r="CQ11" s="464"/>
      <c r="CR11" s="464"/>
      <c r="CS11" s="465"/>
      <c r="CT11" s="469" t="s">
        <v>126</v>
      </c>
      <c r="CU11" s="470"/>
      <c r="CV11" s="470"/>
      <c r="CW11" s="470"/>
      <c r="CX11" s="470"/>
      <c r="CY11" s="470"/>
      <c r="CZ11" s="470"/>
      <c r="DA11" s="471"/>
      <c r="DB11" s="469" t="s">
        <v>126</v>
      </c>
      <c r="DC11" s="470"/>
      <c r="DD11" s="470"/>
      <c r="DE11" s="470"/>
      <c r="DF11" s="470"/>
      <c r="DG11" s="470"/>
      <c r="DH11" s="470"/>
      <c r="DI11" s="471"/>
      <c r="DJ11" s="186"/>
      <c r="DK11" s="186"/>
      <c r="DL11" s="186"/>
      <c r="DM11" s="186"/>
      <c r="DN11" s="186"/>
      <c r="DO11" s="186"/>
    </row>
    <row r="12" spans="1:119" ht="18.75" customHeight="1" x14ac:dyDescent="0.15">
      <c r="A12" s="187"/>
      <c r="B12" s="489" t="s">
        <v>127</v>
      </c>
      <c r="C12" s="490"/>
      <c r="D12" s="490"/>
      <c r="E12" s="490"/>
      <c r="F12" s="490"/>
      <c r="G12" s="490"/>
      <c r="H12" s="490"/>
      <c r="I12" s="490"/>
      <c r="J12" s="490"/>
      <c r="K12" s="491"/>
      <c r="L12" s="498" t="s">
        <v>128</v>
      </c>
      <c r="M12" s="499"/>
      <c r="N12" s="499"/>
      <c r="O12" s="499"/>
      <c r="P12" s="499"/>
      <c r="Q12" s="500"/>
      <c r="R12" s="501">
        <v>7407</v>
      </c>
      <c r="S12" s="502"/>
      <c r="T12" s="502"/>
      <c r="U12" s="502"/>
      <c r="V12" s="503"/>
      <c r="W12" s="504" t="s">
        <v>1</v>
      </c>
      <c r="X12" s="456"/>
      <c r="Y12" s="456"/>
      <c r="Z12" s="456"/>
      <c r="AA12" s="456"/>
      <c r="AB12" s="505"/>
      <c r="AC12" s="506" t="s">
        <v>129</v>
      </c>
      <c r="AD12" s="507"/>
      <c r="AE12" s="507"/>
      <c r="AF12" s="507"/>
      <c r="AG12" s="508"/>
      <c r="AH12" s="506" t="s">
        <v>130</v>
      </c>
      <c r="AI12" s="507"/>
      <c r="AJ12" s="507"/>
      <c r="AK12" s="507"/>
      <c r="AL12" s="509"/>
      <c r="AM12" s="452" t="s">
        <v>131</v>
      </c>
      <c r="AN12" s="453"/>
      <c r="AO12" s="453"/>
      <c r="AP12" s="453"/>
      <c r="AQ12" s="453"/>
      <c r="AR12" s="453"/>
      <c r="AS12" s="453"/>
      <c r="AT12" s="454"/>
      <c r="AU12" s="455" t="s">
        <v>132</v>
      </c>
      <c r="AV12" s="456"/>
      <c r="AW12" s="456"/>
      <c r="AX12" s="456"/>
      <c r="AY12" s="457" t="s">
        <v>133</v>
      </c>
      <c r="AZ12" s="458"/>
      <c r="BA12" s="458"/>
      <c r="BB12" s="458"/>
      <c r="BC12" s="458"/>
      <c r="BD12" s="458"/>
      <c r="BE12" s="458"/>
      <c r="BF12" s="458"/>
      <c r="BG12" s="458"/>
      <c r="BH12" s="458"/>
      <c r="BI12" s="458"/>
      <c r="BJ12" s="458"/>
      <c r="BK12" s="458"/>
      <c r="BL12" s="458"/>
      <c r="BM12" s="459"/>
      <c r="BN12" s="460">
        <v>60000</v>
      </c>
      <c r="BO12" s="461"/>
      <c r="BP12" s="461"/>
      <c r="BQ12" s="461"/>
      <c r="BR12" s="461"/>
      <c r="BS12" s="461"/>
      <c r="BT12" s="461"/>
      <c r="BU12" s="462"/>
      <c r="BV12" s="460">
        <v>250000</v>
      </c>
      <c r="BW12" s="461"/>
      <c r="BX12" s="461"/>
      <c r="BY12" s="461"/>
      <c r="BZ12" s="461"/>
      <c r="CA12" s="461"/>
      <c r="CB12" s="461"/>
      <c r="CC12" s="462"/>
      <c r="CD12" s="463" t="s">
        <v>134</v>
      </c>
      <c r="CE12" s="464"/>
      <c r="CF12" s="464"/>
      <c r="CG12" s="464"/>
      <c r="CH12" s="464"/>
      <c r="CI12" s="464"/>
      <c r="CJ12" s="464"/>
      <c r="CK12" s="464"/>
      <c r="CL12" s="464"/>
      <c r="CM12" s="464"/>
      <c r="CN12" s="464"/>
      <c r="CO12" s="464"/>
      <c r="CP12" s="464"/>
      <c r="CQ12" s="464"/>
      <c r="CR12" s="464"/>
      <c r="CS12" s="465"/>
      <c r="CT12" s="469" t="s">
        <v>126</v>
      </c>
      <c r="CU12" s="470"/>
      <c r="CV12" s="470"/>
      <c r="CW12" s="470"/>
      <c r="CX12" s="470"/>
      <c r="CY12" s="470"/>
      <c r="CZ12" s="470"/>
      <c r="DA12" s="471"/>
      <c r="DB12" s="469" t="s">
        <v>135</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136</v>
      </c>
      <c r="N13" s="521"/>
      <c r="O13" s="521"/>
      <c r="P13" s="521"/>
      <c r="Q13" s="522"/>
      <c r="R13" s="513">
        <v>7189</v>
      </c>
      <c r="S13" s="514"/>
      <c r="T13" s="514"/>
      <c r="U13" s="514"/>
      <c r="V13" s="515"/>
      <c r="W13" s="439" t="s">
        <v>137</v>
      </c>
      <c r="X13" s="440"/>
      <c r="Y13" s="440"/>
      <c r="Z13" s="440"/>
      <c r="AA13" s="440"/>
      <c r="AB13" s="430"/>
      <c r="AC13" s="480">
        <v>94</v>
      </c>
      <c r="AD13" s="481"/>
      <c r="AE13" s="481"/>
      <c r="AF13" s="481"/>
      <c r="AG13" s="523"/>
      <c r="AH13" s="480">
        <v>82</v>
      </c>
      <c r="AI13" s="481"/>
      <c r="AJ13" s="481"/>
      <c r="AK13" s="481"/>
      <c r="AL13" s="482"/>
      <c r="AM13" s="452" t="s">
        <v>138</v>
      </c>
      <c r="AN13" s="453"/>
      <c r="AO13" s="453"/>
      <c r="AP13" s="453"/>
      <c r="AQ13" s="453"/>
      <c r="AR13" s="453"/>
      <c r="AS13" s="453"/>
      <c r="AT13" s="454"/>
      <c r="AU13" s="455" t="s">
        <v>94</v>
      </c>
      <c r="AV13" s="456"/>
      <c r="AW13" s="456"/>
      <c r="AX13" s="456"/>
      <c r="AY13" s="457" t="s">
        <v>139</v>
      </c>
      <c r="AZ13" s="458"/>
      <c r="BA13" s="458"/>
      <c r="BB13" s="458"/>
      <c r="BC13" s="458"/>
      <c r="BD13" s="458"/>
      <c r="BE13" s="458"/>
      <c r="BF13" s="458"/>
      <c r="BG13" s="458"/>
      <c r="BH13" s="458"/>
      <c r="BI13" s="458"/>
      <c r="BJ13" s="458"/>
      <c r="BK13" s="458"/>
      <c r="BL13" s="458"/>
      <c r="BM13" s="459"/>
      <c r="BN13" s="460">
        <v>-116221</v>
      </c>
      <c r="BO13" s="461"/>
      <c r="BP13" s="461"/>
      <c r="BQ13" s="461"/>
      <c r="BR13" s="461"/>
      <c r="BS13" s="461"/>
      <c r="BT13" s="461"/>
      <c r="BU13" s="462"/>
      <c r="BV13" s="460">
        <v>-267516</v>
      </c>
      <c r="BW13" s="461"/>
      <c r="BX13" s="461"/>
      <c r="BY13" s="461"/>
      <c r="BZ13" s="461"/>
      <c r="CA13" s="461"/>
      <c r="CB13" s="461"/>
      <c r="CC13" s="462"/>
      <c r="CD13" s="463" t="s">
        <v>140</v>
      </c>
      <c r="CE13" s="464"/>
      <c r="CF13" s="464"/>
      <c r="CG13" s="464"/>
      <c r="CH13" s="464"/>
      <c r="CI13" s="464"/>
      <c r="CJ13" s="464"/>
      <c r="CK13" s="464"/>
      <c r="CL13" s="464"/>
      <c r="CM13" s="464"/>
      <c r="CN13" s="464"/>
      <c r="CO13" s="464"/>
      <c r="CP13" s="464"/>
      <c r="CQ13" s="464"/>
      <c r="CR13" s="464"/>
      <c r="CS13" s="465"/>
      <c r="CT13" s="426">
        <v>6.2</v>
      </c>
      <c r="CU13" s="427"/>
      <c r="CV13" s="427"/>
      <c r="CW13" s="427"/>
      <c r="CX13" s="427"/>
      <c r="CY13" s="427"/>
      <c r="CZ13" s="427"/>
      <c r="DA13" s="428"/>
      <c r="DB13" s="426">
        <v>6.3</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141</v>
      </c>
      <c r="M14" s="511"/>
      <c r="N14" s="511"/>
      <c r="O14" s="511"/>
      <c r="P14" s="511"/>
      <c r="Q14" s="512"/>
      <c r="R14" s="513">
        <v>7444</v>
      </c>
      <c r="S14" s="514"/>
      <c r="T14" s="514"/>
      <c r="U14" s="514"/>
      <c r="V14" s="515"/>
      <c r="W14" s="419"/>
      <c r="X14" s="420"/>
      <c r="Y14" s="420"/>
      <c r="Z14" s="420"/>
      <c r="AA14" s="420"/>
      <c r="AB14" s="409"/>
      <c r="AC14" s="516">
        <v>3</v>
      </c>
      <c r="AD14" s="517"/>
      <c r="AE14" s="517"/>
      <c r="AF14" s="517"/>
      <c r="AG14" s="518"/>
      <c r="AH14" s="516">
        <v>2.5</v>
      </c>
      <c r="AI14" s="517"/>
      <c r="AJ14" s="517"/>
      <c r="AK14" s="517"/>
      <c r="AL14" s="519"/>
      <c r="AM14" s="452"/>
      <c r="AN14" s="453"/>
      <c r="AO14" s="453"/>
      <c r="AP14" s="453"/>
      <c r="AQ14" s="453"/>
      <c r="AR14" s="453"/>
      <c r="AS14" s="453"/>
      <c r="AT14" s="454"/>
      <c r="AU14" s="455"/>
      <c r="AV14" s="456"/>
      <c r="AW14" s="456"/>
      <c r="AX14" s="456"/>
      <c r="AY14" s="457"/>
      <c r="AZ14" s="458"/>
      <c r="BA14" s="458"/>
      <c r="BB14" s="458"/>
      <c r="BC14" s="458"/>
      <c r="BD14" s="458"/>
      <c r="BE14" s="458"/>
      <c r="BF14" s="458"/>
      <c r="BG14" s="458"/>
      <c r="BH14" s="458"/>
      <c r="BI14" s="458"/>
      <c r="BJ14" s="458"/>
      <c r="BK14" s="458"/>
      <c r="BL14" s="458"/>
      <c r="BM14" s="459"/>
      <c r="BN14" s="460"/>
      <c r="BO14" s="461"/>
      <c r="BP14" s="461"/>
      <c r="BQ14" s="461"/>
      <c r="BR14" s="461"/>
      <c r="BS14" s="461"/>
      <c r="BT14" s="461"/>
      <c r="BU14" s="462"/>
      <c r="BV14" s="460"/>
      <c r="BW14" s="461"/>
      <c r="BX14" s="461"/>
      <c r="BY14" s="461"/>
      <c r="BZ14" s="461"/>
      <c r="CA14" s="461"/>
      <c r="CB14" s="461"/>
      <c r="CC14" s="462"/>
      <c r="CD14" s="524" t="s">
        <v>142</v>
      </c>
      <c r="CE14" s="525"/>
      <c r="CF14" s="525"/>
      <c r="CG14" s="525"/>
      <c r="CH14" s="525"/>
      <c r="CI14" s="525"/>
      <c r="CJ14" s="525"/>
      <c r="CK14" s="525"/>
      <c r="CL14" s="525"/>
      <c r="CM14" s="525"/>
      <c r="CN14" s="525"/>
      <c r="CO14" s="525"/>
      <c r="CP14" s="525"/>
      <c r="CQ14" s="525"/>
      <c r="CR14" s="525"/>
      <c r="CS14" s="526"/>
      <c r="CT14" s="527">
        <v>33.9</v>
      </c>
      <c r="CU14" s="528"/>
      <c r="CV14" s="528"/>
      <c r="CW14" s="528"/>
      <c r="CX14" s="528"/>
      <c r="CY14" s="528"/>
      <c r="CZ14" s="528"/>
      <c r="DA14" s="529"/>
      <c r="DB14" s="527">
        <v>35.5</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143</v>
      </c>
      <c r="N15" s="521"/>
      <c r="O15" s="521"/>
      <c r="P15" s="521"/>
      <c r="Q15" s="522"/>
      <c r="R15" s="513">
        <v>7251</v>
      </c>
      <c r="S15" s="514"/>
      <c r="T15" s="514"/>
      <c r="U15" s="514"/>
      <c r="V15" s="515"/>
      <c r="W15" s="439" t="s">
        <v>144</v>
      </c>
      <c r="X15" s="440"/>
      <c r="Y15" s="440"/>
      <c r="Z15" s="440"/>
      <c r="AA15" s="440"/>
      <c r="AB15" s="430"/>
      <c r="AC15" s="480">
        <v>930</v>
      </c>
      <c r="AD15" s="481"/>
      <c r="AE15" s="481"/>
      <c r="AF15" s="481"/>
      <c r="AG15" s="523"/>
      <c r="AH15" s="480">
        <v>1033</v>
      </c>
      <c r="AI15" s="481"/>
      <c r="AJ15" s="481"/>
      <c r="AK15" s="481"/>
      <c r="AL15" s="482"/>
      <c r="AM15" s="452"/>
      <c r="AN15" s="453"/>
      <c r="AO15" s="453"/>
      <c r="AP15" s="453"/>
      <c r="AQ15" s="453"/>
      <c r="AR15" s="453"/>
      <c r="AS15" s="453"/>
      <c r="AT15" s="454"/>
      <c r="AU15" s="455"/>
      <c r="AV15" s="456"/>
      <c r="AW15" s="456"/>
      <c r="AX15" s="456"/>
      <c r="AY15" s="389" t="s">
        <v>145</v>
      </c>
      <c r="AZ15" s="390"/>
      <c r="BA15" s="390"/>
      <c r="BB15" s="390"/>
      <c r="BC15" s="390"/>
      <c r="BD15" s="390"/>
      <c r="BE15" s="390"/>
      <c r="BF15" s="390"/>
      <c r="BG15" s="390"/>
      <c r="BH15" s="390"/>
      <c r="BI15" s="390"/>
      <c r="BJ15" s="390"/>
      <c r="BK15" s="390"/>
      <c r="BL15" s="390"/>
      <c r="BM15" s="391"/>
      <c r="BN15" s="392">
        <v>718953</v>
      </c>
      <c r="BO15" s="393"/>
      <c r="BP15" s="393"/>
      <c r="BQ15" s="393"/>
      <c r="BR15" s="393"/>
      <c r="BS15" s="393"/>
      <c r="BT15" s="393"/>
      <c r="BU15" s="394"/>
      <c r="BV15" s="392">
        <v>688362</v>
      </c>
      <c r="BW15" s="393"/>
      <c r="BX15" s="393"/>
      <c r="BY15" s="393"/>
      <c r="BZ15" s="393"/>
      <c r="CA15" s="393"/>
      <c r="CB15" s="393"/>
      <c r="CC15" s="394"/>
      <c r="CD15" s="530" t="s">
        <v>146</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147</v>
      </c>
      <c r="M16" s="533"/>
      <c r="N16" s="533"/>
      <c r="O16" s="533"/>
      <c r="P16" s="533"/>
      <c r="Q16" s="534"/>
      <c r="R16" s="535" t="s">
        <v>148</v>
      </c>
      <c r="S16" s="536"/>
      <c r="T16" s="536"/>
      <c r="U16" s="536"/>
      <c r="V16" s="537"/>
      <c r="W16" s="419"/>
      <c r="X16" s="420"/>
      <c r="Y16" s="420"/>
      <c r="Z16" s="420"/>
      <c r="AA16" s="420"/>
      <c r="AB16" s="409"/>
      <c r="AC16" s="516">
        <v>29.3</v>
      </c>
      <c r="AD16" s="517"/>
      <c r="AE16" s="517"/>
      <c r="AF16" s="517"/>
      <c r="AG16" s="518"/>
      <c r="AH16" s="516">
        <v>31.2</v>
      </c>
      <c r="AI16" s="517"/>
      <c r="AJ16" s="517"/>
      <c r="AK16" s="517"/>
      <c r="AL16" s="519"/>
      <c r="AM16" s="452"/>
      <c r="AN16" s="453"/>
      <c r="AO16" s="453"/>
      <c r="AP16" s="453"/>
      <c r="AQ16" s="453"/>
      <c r="AR16" s="453"/>
      <c r="AS16" s="453"/>
      <c r="AT16" s="454"/>
      <c r="AU16" s="455"/>
      <c r="AV16" s="456"/>
      <c r="AW16" s="456"/>
      <c r="AX16" s="456"/>
      <c r="AY16" s="457" t="s">
        <v>149</v>
      </c>
      <c r="AZ16" s="458"/>
      <c r="BA16" s="458"/>
      <c r="BB16" s="458"/>
      <c r="BC16" s="458"/>
      <c r="BD16" s="458"/>
      <c r="BE16" s="458"/>
      <c r="BF16" s="458"/>
      <c r="BG16" s="458"/>
      <c r="BH16" s="458"/>
      <c r="BI16" s="458"/>
      <c r="BJ16" s="458"/>
      <c r="BK16" s="458"/>
      <c r="BL16" s="458"/>
      <c r="BM16" s="459"/>
      <c r="BN16" s="460">
        <v>1937791</v>
      </c>
      <c r="BO16" s="461"/>
      <c r="BP16" s="461"/>
      <c r="BQ16" s="461"/>
      <c r="BR16" s="461"/>
      <c r="BS16" s="461"/>
      <c r="BT16" s="461"/>
      <c r="BU16" s="462"/>
      <c r="BV16" s="460">
        <v>1934523</v>
      </c>
      <c r="BW16" s="461"/>
      <c r="BX16" s="461"/>
      <c r="BY16" s="461"/>
      <c r="BZ16" s="461"/>
      <c r="CA16" s="461"/>
      <c r="CB16" s="461"/>
      <c r="CC16" s="462"/>
      <c r="CD16" s="201"/>
      <c r="CE16" s="541"/>
      <c r="CF16" s="541"/>
      <c r="CG16" s="541"/>
      <c r="CH16" s="541"/>
      <c r="CI16" s="541"/>
      <c r="CJ16" s="541"/>
      <c r="CK16" s="541"/>
      <c r="CL16" s="541"/>
      <c r="CM16" s="541"/>
      <c r="CN16" s="541"/>
      <c r="CO16" s="541"/>
      <c r="CP16" s="541"/>
      <c r="CQ16" s="541"/>
      <c r="CR16" s="541"/>
      <c r="CS16" s="542"/>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8" t="s">
        <v>150</v>
      </c>
      <c r="N17" s="539"/>
      <c r="O17" s="539"/>
      <c r="P17" s="539"/>
      <c r="Q17" s="540"/>
      <c r="R17" s="535" t="s">
        <v>151</v>
      </c>
      <c r="S17" s="536"/>
      <c r="T17" s="536"/>
      <c r="U17" s="536"/>
      <c r="V17" s="537"/>
      <c r="W17" s="439" t="s">
        <v>152</v>
      </c>
      <c r="X17" s="440"/>
      <c r="Y17" s="440"/>
      <c r="Z17" s="440"/>
      <c r="AA17" s="440"/>
      <c r="AB17" s="430"/>
      <c r="AC17" s="480">
        <v>2152</v>
      </c>
      <c r="AD17" s="481"/>
      <c r="AE17" s="481"/>
      <c r="AF17" s="481"/>
      <c r="AG17" s="523"/>
      <c r="AH17" s="480">
        <v>2196</v>
      </c>
      <c r="AI17" s="481"/>
      <c r="AJ17" s="481"/>
      <c r="AK17" s="481"/>
      <c r="AL17" s="482"/>
      <c r="AM17" s="452"/>
      <c r="AN17" s="453"/>
      <c r="AO17" s="453"/>
      <c r="AP17" s="453"/>
      <c r="AQ17" s="453"/>
      <c r="AR17" s="453"/>
      <c r="AS17" s="453"/>
      <c r="AT17" s="454"/>
      <c r="AU17" s="455"/>
      <c r="AV17" s="456"/>
      <c r="AW17" s="456"/>
      <c r="AX17" s="456"/>
      <c r="AY17" s="457" t="s">
        <v>153</v>
      </c>
      <c r="AZ17" s="458"/>
      <c r="BA17" s="458"/>
      <c r="BB17" s="458"/>
      <c r="BC17" s="458"/>
      <c r="BD17" s="458"/>
      <c r="BE17" s="458"/>
      <c r="BF17" s="458"/>
      <c r="BG17" s="458"/>
      <c r="BH17" s="458"/>
      <c r="BI17" s="458"/>
      <c r="BJ17" s="458"/>
      <c r="BK17" s="458"/>
      <c r="BL17" s="458"/>
      <c r="BM17" s="459"/>
      <c r="BN17" s="460">
        <v>907522</v>
      </c>
      <c r="BO17" s="461"/>
      <c r="BP17" s="461"/>
      <c r="BQ17" s="461"/>
      <c r="BR17" s="461"/>
      <c r="BS17" s="461"/>
      <c r="BT17" s="461"/>
      <c r="BU17" s="462"/>
      <c r="BV17" s="460">
        <v>866428</v>
      </c>
      <c r="BW17" s="461"/>
      <c r="BX17" s="461"/>
      <c r="BY17" s="461"/>
      <c r="BZ17" s="461"/>
      <c r="CA17" s="461"/>
      <c r="CB17" s="461"/>
      <c r="CC17" s="462"/>
      <c r="CD17" s="201"/>
      <c r="CE17" s="541"/>
      <c r="CF17" s="541"/>
      <c r="CG17" s="541"/>
      <c r="CH17" s="541"/>
      <c r="CI17" s="541"/>
      <c r="CJ17" s="541"/>
      <c r="CK17" s="541"/>
      <c r="CL17" s="541"/>
      <c r="CM17" s="541"/>
      <c r="CN17" s="541"/>
      <c r="CO17" s="541"/>
      <c r="CP17" s="541"/>
      <c r="CQ17" s="541"/>
      <c r="CR17" s="541"/>
      <c r="CS17" s="542"/>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154</v>
      </c>
      <c r="C18" s="472"/>
      <c r="D18" s="472"/>
      <c r="E18" s="544"/>
      <c r="F18" s="544"/>
      <c r="G18" s="544"/>
      <c r="H18" s="544"/>
      <c r="I18" s="544"/>
      <c r="J18" s="544"/>
      <c r="K18" s="544"/>
      <c r="L18" s="545">
        <v>4.3099999999999996</v>
      </c>
      <c r="M18" s="545"/>
      <c r="N18" s="545"/>
      <c r="O18" s="545"/>
      <c r="P18" s="545"/>
      <c r="Q18" s="545"/>
      <c r="R18" s="546"/>
      <c r="S18" s="546"/>
      <c r="T18" s="546"/>
      <c r="U18" s="546"/>
      <c r="V18" s="547"/>
      <c r="W18" s="441"/>
      <c r="X18" s="442"/>
      <c r="Y18" s="442"/>
      <c r="Z18" s="442"/>
      <c r="AA18" s="442"/>
      <c r="AB18" s="433"/>
      <c r="AC18" s="548">
        <v>67.8</v>
      </c>
      <c r="AD18" s="549"/>
      <c r="AE18" s="549"/>
      <c r="AF18" s="549"/>
      <c r="AG18" s="550"/>
      <c r="AH18" s="548">
        <v>66.3</v>
      </c>
      <c r="AI18" s="549"/>
      <c r="AJ18" s="549"/>
      <c r="AK18" s="549"/>
      <c r="AL18" s="551"/>
      <c r="AM18" s="452"/>
      <c r="AN18" s="453"/>
      <c r="AO18" s="453"/>
      <c r="AP18" s="453"/>
      <c r="AQ18" s="453"/>
      <c r="AR18" s="453"/>
      <c r="AS18" s="453"/>
      <c r="AT18" s="454"/>
      <c r="AU18" s="455"/>
      <c r="AV18" s="456"/>
      <c r="AW18" s="456"/>
      <c r="AX18" s="456"/>
      <c r="AY18" s="457" t="s">
        <v>155</v>
      </c>
      <c r="AZ18" s="458"/>
      <c r="BA18" s="458"/>
      <c r="BB18" s="458"/>
      <c r="BC18" s="458"/>
      <c r="BD18" s="458"/>
      <c r="BE18" s="458"/>
      <c r="BF18" s="458"/>
      <c r="BG18" s="458"/>
      <c r="BH18" s="458"/>
      <c r="BI18" s="458"/>
      <c r="BJ18" s="458"/>
      <c r="BK18" s="458"/>
      <c r="BL18" s="458"/>
      <c r="BM18" s="459"/>
      <c r="BN18" s="460">
        <v>2167198</v>
      </c>
      <c r="BO18" s="461"/>
      <c r="BP18" s="461"/>
      <c r="BQ18" s="461"/>
      <c r="BR18" s="461"/>
      <c r="BS18" s="461"/>
      <c r="BT18" s="461"/>
      <c r="BU18" s="462"/>
      <c r="BV18" s="460">
        <v>2203054</v>
      </c>
      <c r="BW18" s="461"/>
      <c r="BX18" s="461"/>
      <c r="BY18" s="461"/>
      <c r="BZ18" s="461"/>
      <c r="CA18" s="461"/>
      <c r="CB18" s="461"/>
      <c r="CC18" s="462"/>
      <c r="CD18" s="201"/>
      <c r="CE18" s="541"/>
      <c r="CF18" s="541"/>
      <c r="CG18" s="541"/>
      <c r="CH18" s="541"/>
      <c r="CI18" s="541"/>
      <c r="CJ18" s="541"/>
      <c r="CK18" s="541"/>
      <c r="CL18" s="541"/>
      <c r="CM18" s="541"/>
      <c r="CN18" s="541"/>
      <c r="CO18" s="541"/>
      <c r="CP18" s="541"/>
      <c r="CQ18" s="541"/>
      <c r="CR18" s="541"/>
      <c r="CS18" s="542"/>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156</v>
      </c>
      <c r="C19" s="472"/>
      <c r="D19" s="472"/>
      <c r="E19" s="544"/>
      <c r="F19" s="544"/>
      <c r="G19" s="544"/>
      <c r="H19" s="544"/>
      <c r="I19" s="544"/>
      <c r="J19" s="544"/>
      <c r="K19" s="544"/>
      <c r="L19" s="552">
        <v>1727</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2"/>
      <c r="AN19" s="453"/>
      <c r="AO19" s="453"/>
      <c r="AP19" s="453"/>
      <c r="AQ19" s="453"/>
      <c r="AR19" s="453"/>
      <c r="AS19" s="453"/>
      <c r="AT19" s="454"/>
      <c r="AU19" s="455"/>
      <c r="AV19" s="456"/>
      <c r="AW19" s="456"/>
      <c r="AX19" s="456"/>
      <c r="AY19" s="457" t="s">
        <v>157</v>
      </c>
      <c r="AZ19" s="458"/>
      <c r="BA19" s="458"/>
      <c r="BB19" s="458"/>
      <c r="BC19" s="458"/>
      <c r="BD19" s="458"/>
      <c r="BE19" s="458"/>
      <c r="BF19" s="458"/>
      <c r="BG19" s="458"/>
      <c r="BH19" s="458"/>
      <c r="BI19" s="458"/>
      <c r="BJ19" s="458"/>
      <c r="BK19" s="458"/>
      <c r="BL19" s="458"/>
      <c r="BM19" s="459"/>
      <c r="BN19" s="460">
        <v>2641314</v>
      </c>
      <c r="BO19" s="461"/>
      <c r="BP19" s="461"/>
      <c r="BQ19" s="461"/>
      <c r="BR19" s="461"/>
      <c r="BS19" s="461"/>
      <c r="BT19" s="461"/>
      <c r="BU19" s="462"/>
      <c r="BV19" s="460">
        <v>2834916</v>
      </c>
      <c r="BW19" s="461"/>
      <c r="BX19" s="461"/>
      <c r="BY19" s="461"/>
      <c r="BZ19" s="461"/>
      <c r="CA19" s="461"/>
      <c r="CB19" s="461"/>
      <c r="CC19" s="462"/>
      <c r="CD19" s="201"/>
      <c r="CE19" s="541"/>
      <c r="CF19" s="541"/>
      <c r="CG19" s="541"/>
      <c r="CH19" s="541"/>
      <c r="CI19" s="541"/>
      <c r="CJ19" s="541"/>
      <c r="CK19" s="541"/>
      <c r="CL19" s="541"/>
      <c r="CM19" s="541"/>
      <c r="CN19" s="541"/>
      <c r="CO19" s="541"/>
      <c r="CP19" s="541"/>
      <c r="CQ19" s="541"/>
      <c r="CR19" s="541"/>
      <c r="CS19" s="542"/>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158</v>
      </c>
      <c r="C20" s="472"/>
      <c r="D20" s="472"/>
      <c r="E20" s="544"/>
      <c r="F20" s="544"/>
      <c r="G20" s="544"/>
      <c r="H20" s="544"/>
      <c r="I20" s="544"/>
      <c r="J20" s="544"/>
      <c r="K20" s="544"/>
      <c r="L20" s="552">
        <v>2875</v>
      </c>
      <c r="M20" s="552"/>
      <c r="N20" s="552"/>
      <c r="O20" s="552"/>
      <c r="P20" s="552"/>
      <c r="Q20" s="552"/>
      <c r="R20" s="553"/>
      <c r="S20" s="553"/>
      <c r="T20" s="553"/>
      <c r="U20" s="553"/>
      <c r="V20" s="554"/>
      <c r="W20" s="441"/>
      <c r="X20" s="442"/>
      <c r="Y20" s="442"/>
      <c r="Z20" s="442"/>
      <c r="AA20" s="442"/>
      <c r="AB20" s="442"/>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57"/>
      <c r="AZ20" s="458"/>
      <c r="BA20" s="458"/>
      <c r="BB20" s="458"/>
      <c r="BC20" s="458"/>
      <c r="BD20" s="458"/>
      <c r="BE20" s="458"/>
      <c r="BF20" s="458"/>
      <c r="BG20" s="458"/>
      <c r="BH20" s="458"/>
      <c r="BI20" s="458"/>
      <c r="BJ20" s="458"/>
      <c r="BK20" s="458"/>
      <c r="BL20" s="458"/>
      <c r="BM20" s="459"/>
      <c r="BN20" s="460"/>
      <c r="BO20" s="461"/>
      <c r="BP20" s="461"/>
      <c r="BQ20" s="461"/>
      <c r="BR20" s="461"/>
      <c r="BS20" s="461"/>
      <c r="BT20" s="461"/>
      <c r="BU20" s="462"/>
      <c r="BV20" s="460"/>
      <c r="BW20" s="461"/>
      <c r="BX20" s="461"/>
      <c r="BY20" s="461"/>
      <c r="BZ20" s="461"/>
      <c r="CA20" s="461"/>
      <c r="CB20" s="461"/>
      <c r="CC20" s="462"/>
      <c r="CD20" s="201"/>
      <c r="CE20" s="541"/>
      <c r="CF20" s="541"/>
      <c r="CG20" s="541"/>
      <c r="CH20" s="541"/>
      <c r="CI20" s="541"/>
      <c r="CJ20" s="541"/>
      <c r="CK20" s="541"/>
      <c r="CL20" s="541"/>
      <c r="CM20" s="541"/>
      <c r="CN20" s="541"/>
      <c r="CO20" s="541"/>
      <c r="CP20" s="541"/>
      <c r="CQ20" s="541"/>
      <c r="CR20" s="541"/>
      <c r="CS20" s="542"/>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159</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57"/>
      <c r="AZ21" s="458"/>
      <c r="BA21" s="458"/>
      <c r="BB21" s="458"/>
      <c r="BC21" s="458"/>
      <c r="BD21" s="458"/>
      <c r="BE21" s="458"/>
      <c r="BF21" s="458"/>
      <c r="BG21" s="458"/>
      <c r="BH21" s="458"/>
      <c r="BI21" s="458"/>
      <c r="BJ21" s="458"/>
      <c r="BK21" s="458"/>
      <c r="BL21" s="458"/>
      <c r="BM21" s="459"/>
      <c r="BN21" s="460"/>
      <c r="BO21" s="461"/>
      <c r="BP21" s="461"/>
      <c r="BQ21" s="461"/>
      <c r="BR21" s="461"/>
      <c r="BS21" s="461"/>
      <c r="BT21" s="461"/>
      <c r="BU21" s="462"/>
      <c r="BV21" s="460"/>
      <c r="BW21" s="461"/>
      <c r="BX21" s="461"/>
      <c r="BY21" s="461"/>
      <c r="BZ21" s="461"/>
      <c r="CA21" s="461"/>
      <c r="CB21" s="461"/>
      <c r="CC21" s="462"/>
      <c r="CD21" s="201"/>
      <c r="CE21" s="541"/>
      <c r="CF21" s="541"/>
      <c r="CG21" s="541"/>
      <c r="CH21" s="541"/>
      <c r="CI21" s="541"/>
      <c r="CJ21" s="541"/>
      <c r="CK21" s="541"/>
      <c r="CL21" s="541"/>
      <c r="CM21" s="541"/>
      <c r="CN21" s="541"/>
      <c r="CO21" s="541"/>
      <c r="CP21" s="541"/>
      <c r="CQ21" s="541"/>
      <c r="CR21" s="541"/>
      <c r="CS21" s="542"/>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160</v>
      </c>
      <c r="C22" s="567"/>
      <c r="D22" s="568"/>
      <c r="E22" s="435" t="s">
        <v>1</v>
      </c>
      <c r="F22" s="440"/>
      <c r="G22" s="440"/>
      <c r="H22" s="440"/>
      <c r="I22" s="440"/>
      <c r="J22" s="440"/>
      <c r="K22" s="430"/>
      <c r="L22" s="435" t="s">
        <v>161</v>
      </c>
      <c r="M22" s="440"/>
      <c r="N22" s="440"/>
      <c r="O22" s="440"/>
      <c r="P22" s="430"/>
      <c r="Q22" s="575" t="s">
        <v>162</v>
      </c>
      <c r="R22" s="576"/>
      <c r="S22" s="576"/>
      <c r="T22" s="576"/>
      <c r="U22" s="576"/>
      <c r="V22" s="577"/>
      <c r="W22" s="581" t="s">
        <v>163</v>
      </c>
      <c r="X22" s="567"/>
      <c r="Y22" s="568"/>
      <c r="Z22" s="435" t="s">
        <v>1</v>
      </c>
      <c r="AA22" s="440"/>
      <c r="AB22" s="440"/>
      <c r="AC22" s="440"/>
      <c r="AD22" s="440"/>
      <c r="AE22" s="440"/>
      <c r="AF22" s="440"/>
      <c r="AG22" s="430"/>
      <c r="AH22" s="586" t="s">
        <v>164</v>
      </c>
      <c r="AI22" s="440"/>
      <c r="AJ22" s="440"/>
      <c r="AK22" s="440"/>
      <c r="AL22" s="430"/>
      <c r="AM22" s="586" t="s">
        <v>165</v>
      </c>
      <c r="AN22" s="587"/>
      <c r="AO22" s="587"/>
      <c r="AP22" s="587"/>
      <c r="AQ22" s="587"/>
      <c r="AR22" s="588"/>
      <c r="AS22" s="575" t="s">
        <v>162</v>
      </c>
      <c r="AT22" s="576"/>
      <c r="AU22" s="576"/>
      <c r="AV22" s="576"/>
      <c r="AW22" s="576"/>
      <c r="AX22" s="592"/>
      <c r="AY22" s="594"/>
      <c r="AZ22" s="595"/>
      <c r="BA22" s="595"/>
      <c r="BB22" s="595"/>
      <c r="BC22" s="595"/>
      <c r="BD22" s="595"/>
      <c r="BE22" s="595"/>
      <c r="BF22" s="595"/>
      <c r="BG22" s="595"/>
      <c r="BH22" s="595"/>
      <c r="BI22" s="595"/>
      <c r="BJ22" s="595"/>
      <c r="BK22" s="595"/>
      <c r="BL22" s="595"/>
      <c r="BM22" s="596"/>
      <c r="BN22" s="597"/>
      <c r="BO22" s="598"/>
      <c r="BP22" s="598"/>
      <c r="BQ22" s="598"/>
      <c r="BR22" s="598"/>
      <c r="BS22" s="598"/>
      <c r="BT22" s="598"/>
      <c r="BU22" s="599"/>
      <c r="BV22" s="597"/>
      <c r="BW22" s="598"/>
      <c r="BX22" s="598"/>
      <c r="BY22" s="598"/>
      <c r="BZ22" s="598"/>
      <c r="CA22" s="598"/>
      <c r="CB22" s="598"/>
      <c r="CC22" s="599"/>
      <c r="CD22" s="201"/>
      <c r="CE22" s="541"/>
      <c r="CF22" s="541"/>
      <c r="CG22" s="541"/>
      <c r="CH22" s="541"/>
      <c r="CI22" s="541"/>
      <c r="CJ22" s="541"/>
      <c r="CK22" s="541"/>
      <c r="CL22" s="541"/>
      <c r="CM22" s="541"/>
      <c r="CN22" s="541"/>
      <c r="CO22" s="541"/>
      <c r="CP22" s="541"/>
      <c r="CQ22" s="541"/>
      <c r="CR22" s="541"/>
      <c r="CS22" s="542"/>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89"/>
      <c r="AN23" s="590"/>
      <c r="AO23" s="590"/>
      <c r="AP23" s="590"/>
      <c r="AQ23" s="590"/>
      <c r="AR23" s="591"/>
      <c r="AS23" s="578"/>
      <c r="AT23" s="579"/>
      <c r="AU23" s="579"/>
      <c r="AV23" s="579"/>
      <c r="AW23" s="579"/>
      <c r="AX23" s="593"/>
      <c r="AY23" s="389" t="s">
        <v>166</v>
      </c>
      <c r="AZ23" s="390"/>
      <c r="BA23" s="390"/>
      <c r="BB23" s="390"/>
      <c r="BC23" s="390"/>
      <c r="BD23" s="390"/>
      <c r="BE23" s="390"/>
      <c r="BF23" s="390"/>
      <c r="BG23" s="390"/>
      <c r="BH23" s="390"/>
      <c r="BI23" s="390"/>
      <c r="BJ23" s="390"/>
      <c r="BK23" s="390"/>
      <c r="BL23" s="390"/>
      <c r="BM23" s="391"/>
      <c r="BN23" s="460">
        <v>3110749</v>
      </c>
      <c r="BO23" s="461"/>
      <c r="BP23" s="461"/>
      <c r="BQ23" s="461"/>
      <c r="BR23" s="461"/>
      <c r="BS23" s="461"/>
      <c r="BT23" s="461"/>
      <c r="BU23" s="462"/>
      <c r="BV23" s="460">
        <v>3232324</v>
      </c>
      <c r="BW23" s="461"/>
      <c r="BX23" s="461"/>
      <c r="BY23" s="461"/>
      <c r="BZ23" s="461"/>
      <c r="CA23" s="461"/>
      <c r="CB23" s="461"/>
      <c r="CC23" s="462"/>
      <c r="CD23" s="201"/>
      <c r="CE23" s="541"/>
      <c r="CF23" s="541"/>
      <c r="CG23" s="541"/>
      <c r="CH23" s="541"/>
      <c r="CI23" s="541"/>
      <c r="CJ23" s="541"/>
      <c r="CK23" s="541"/>
      <c r="CL23" s="541"/>
      <c r="CM23" s="541"/>
      <c r="CN23" s="541"/>
      <c r="CO23" s="541"/>
      <c r="CP23" s="541"/>
      <c r="CQ23" s="541"/>
      <c r="CR23" s="541"/>
      <c r="CS23" s="542"/>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167</v>
      </c>
      <c r="F24" s="453"/>
      <c r="G24" s="453"/>
      <c r="H24" s="453"/>
      <c r="I24" s="453"/>
      <c r="J24" s="453"/>
      <c r="K24" s="454"/>
      <c r="L24" s="480">
        <v>1</v>
      </c>
      <c r="M24" s="481"/>
      <c r="N24" s="481"/>
      <c r="O24" s="481"/>
      <c r="P24" s="523"/>
      <c r="Q24" s="480">
        <v>7800</v>
      </c>
      <c r="R24" s="481"/>
      <c r="S24" s="481"/>
      <c r="T24" s="481"/>
      <c r="U24" s="481"/>
      <c r="V24" s="523"/>
      <c r="W24" s="582"/>
      <c r="X24" s="570"/>
      <c r="Y24" s="571"/>
      <c r="Z24" s="479" t="s">
        <v>168</v>
      </c>
      <c r="AA24" s="453"/>
      <c r="AB24" s="453"/>
      <c r="AC24" s="453"/>
      <c r="AD24" s="453"/>
      <c r="AE24" s="453"/>
      <c r="AF24" s="453"/>
      <c r="AG24" s="454"/>
      <c r="AH24" s="480">
        <v>105</v>
      </c>
      <c r="AI24" s="481"/>
      <c r="AJ24" s="481"/>
      <c r="AK24" s="481"/>
      <c r="AL24" s="523"/>
      <c r="AM24" s="480">
        <v>295365</v>
      </c>
      <c r="AN24" s="481"/>
      <c r="AO24" s="481"/>
      <c r="AP24" s="481"/>
      <c r="AQ24" s="481"/>
      <c r="AR24" s="523"/>
      <c r="AS24" s="480">
        <v>2813</v>
      </c>
      <c r="AT24" s="481"/>
      <c r="AU24" s="481"/>
      <c r="AV24" s="481"/>
      <c r="AW24" s="481"/>
      <c r="AX24" s="482"/>
      <c r="AY24" s="594" t="s">
        <v>169</v>
      </c>
      <c r="AZ24" s="595"/>
      <c r="BA24" s="595"/>
      <c r="BB24" s="595"/>
      <c r="BC24" s="595"/>
      <c r="BD24" s="595"/>
      <c r="BE24" s="595"/>
      <c r="BF24" s="595"/>
      <c r="BG24" s="595"/>
      <c r="BH24" s="595"/>
      <c r="BI24" s="595"/>
      <c r="BJ24" s="595"/>
      <c r="BK24" s="595"/>
      <c r="BL24" s="595"/>
      <c r="BM24" s="596"/>
      <c r="BN24" s="460">
        <v>2716368</v>
      </c>
      <c r="BO24" s="461"/>
      <c r="BP24" s="461"/>
      <c r="BQ24" s="461"/>
      <c r="BR24" s="461"/>
      <c r="BS24" s="461"/>
      <c r="BT24" s="461"/>
      <c r="BU24" s="462"/>
      <c r="BV24" s="460">
        <v>2807529</v>
      </c>
      <c r="BW24" s="461"/>
      <c r="BX24" s="461"/>
      <c r="BY24" s="461"/>
      <c r="BZ24" s="461"/>
      <c r="CA24" s="461"/>
      <c r="CB24" s="461"/>
      <c r="CC24" s="462"/>
      <c r="CD24" s="201"/>
      <c r="CE24" s="541"/>
      <c r="CF24" s="541"/>
      <c r="CG24" s="541"/>
      <c r="CH24" s="541"/>
      <c r="CI24" s="541"/>
      <c r="CJ24" s="541"/>
      <c r="CK24" s="541"/>
      <c r="CL24" s="541"/>
      <c r="CM24" s="541"/>
      <c r="CN24" s="541"/>
      <c r="CO24" s="541"/>
      <c r="CP24" s="541"/>
      <c r="CQ24" s="541"/>
      <c r="CR24" s="541"/>
      <c r="CS24" s="542"/>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170</v>
      </c>
      <c r="F25" s="453"/>
      <c r="G25" s="453"/>
      <c r="H25" s="453"/>
      <c r="I25" s="453"/>
      <c r="J25" s="453"/>
      <c r="K25" s="454"/>
      <c r="L25" s="480">
        <v>1</v>
      </c>
      <c r="M25" s="481"/>
      <c r="N25" s="481"/>
      <c r="O25" s="481"/>
      <c r="P25" s="523"/>
      <c r="Q25" s="480">
        <v>6500</v>
      </c>
      <c r="R25" s="481"/>
      <c r="S25" s="481"/>
      <c r="T25" s="481"/>
      <c r="U25" s="481"/>
      <c r="V25" s="523"/>
      <c r="W25" s="582"/>
      <c r="X25" s="570"/>
      <c r="Y25" s="571"/>
      <c r="Z25" s="479" t="s">
        <v>171</v>
      </c>
      <c r="AA25" s="453"/>
      <c r="AB25" s="453"/>
      <c r="AC25" s="453"/>
      <c r="AD25" s="453"/>
      <c r="AE25" s="453"/>
      <c r="AF25" s="453"/>
      <c r="AG25" s="454"/>
      <c r="AH25" s="480" t="s">
        <v>135</v>
      </c>
      <c r="AI25" s="481"/>
      <c r="AJ25" s="481"/>
      <c r="AK25" s="481"/>
      <c r="AL25" s="523"/>
      <c r="AM25" s="480" t="s">
        <v>135</v>
      </c>
      <c r="AN25" s="481"/>
      <c r="AO25" s="481"/>
      <c r="AP25" s="481"/>
      <c r="AQ25" s="481"/>
      <c r="AR25" s="523"/>
      <c r="AS25" s="480" t="s">
        <v>135</v>
      </c>
      <c r="AT25" s="481"/>
      <c r="AU25" s="481"/>
      <c r="AV25" s="481"/>
      <c r="AW25" s="481"/>
      <c r="AX25" s="482"/>
      <c r="AY25" s="389" t="s">
        <v>172</v>
      </c>
      <c r="AZ25" s="390"/>
      <c r="BA25" s="390"/>
      <c r="BB25" s="390"/>
      <c r="BC25" s="390"/>
      <c r="BD25" s="390"/>
      <c r="BE25" s="390"/>
      <c r="BF25" s="390"/>
      <c r="BG25" s="390"/>
      <c r="BH25" s="390"/>
      <c r="BI25" s="390"/>
      <c r="BJ25" s="390"/>
      <c r="BK25" s="390"/>
      <c r="BL25" s="390"/>
      <c r="BM25" s="391"/>
      <c r="BN25" s="392" t="s">
        <v>135</v>
      </c>
      <c r="BO25" s="393"/>
      <c r="BP25" s="393"/>
      <c r="BQ25" s="393"/>
      <c r="BR25" s="393"/>
      <c r="BS25" s="393"/>
      <c r="BT25" s="393"/>
      <c r="BU25" s="394"/>
      <c r="BV25" s="392" t="s">
        <v>135</v>
      </c>
      <c r="BW25" s="393"/>
      <c r="BX25" s="393"/>
      <c r="BY25" s="393"/>
      <c r="BZ25" s="393"/>
      <c r="CA25" s="393"/>
      <c r="CB25" s="393"/>
      <c r="CC25" s="394"/>
      <c r="CD25" s="201"/>
      <c r="CE25" s="541"/>
      <c r="CF25" s="541"/>
      <c r="CG25" s="541"/>
      <c r="CH25" s="541"/>
      <c r="CI25" s="541"/>
      <c r="CJ25" s="541"/>
      <c r="CK25" s="541"/>
      <c r="CL25" s="541"/>
      <c r="CM25" s="541"/>
      <c r="CN25" s="541"/>
      <c r="CO25" s="541"/>
      <c r="CP25" s="541"/>
      <c r="CQ25" s="541"/>
      <c r="CR25" s="541"/>
      <c r="CS25" s="542"/>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173</v>
      </c>
      <c r="F26" s="453"/>
      <c r="G26" s="453"/>
      <c r="H26" s="453"/>
      <c r="I26" s="453"/>
      <c r="J26" s="453"/>
      <c r="K26" s="454"/>
      <c r="L26" s="480">
        <v>1</v>
      </c>
      <c r="M26" s="481"/>
      <c r="N26" s="481"/>
      <c r="O26" s="481"/>
      <c r="P26" s="523"/>
      <c r="Q26" s="480">
        <v>5700</v>
      </c>
      <c r="R26" s="481"/>
      <c r="S26" s="481"/>
      <c r="T26" s="481"/>
      <c r="U26" s="481"/>
      <c r="V26" s="523"/>
      <c r="W26" s="582"/>
      <c r="X26" s="570"/>
      <c r="Y26" s="571"/>
      <c r="Z26" s="479" t="s">
        <v>174</v>
      </c>
      <c r="AA26" s="600"/>
      <c r="AB26" s="600"/>
      <c r="AC26" s="600"/>
      <c r="AD26" s="600"/>
      <c r="AE26" s="600"/>
      <c r="AF26" s="600"/>
      <c r="AG26" s="601"/>
      <c r="AH26" s="480">
        <v>7</v>
      </c>
      <c r="AI26" s="481"/>
      <c r="AJ26" s="481"/>
      <c r="AK26" s="481"/>
      <c r="AL26" s="523"/>
      <c r="AM26" s="480">
        <v>18018</v>
      </c>
      <c r="AN26" s="481"/>
      <c r="AO26" s="481"/>
      <c r="AP26" s="481"/>
      <c r="AQ26" s="481"/>
      <c r="AR26" s="523"/>
      <c r="AS26" s="480">
        <v>2574</v>
      </c>
      <c r="AT26" s="481"/>
      <c r="AU26" s="481"/>
      <c r="AV26" s="481"/>
      <c r="AW26" s="481"/>
      <c r="AX26" s="482"/>
      <c r="AY26" s="463" t="s">
        <v>175</v>
      </c>
      <c r="AZ26" s="464"/>
      <c r="BA26" s="464"/>
      <c r="BB26" s="464"/>
      <c r="BC26" s="464"/>
      <c r="BD26" s="464"/>
      <c r="BE26" s="464"/>
      <c r="BF26" s="464"/>
      <c r="BG26" s="464"/>
      <c r="BH26" s="464"/>
      <c r="BI26" s="464"/>
      <c r="BJ26" s="464"/>
      <c r="BK26" s="464"/>
      <c r="BL26" s="464"/>
      <c r="BM26" s="465"/>
      <c r="BN26" s="460" t="s">
        <v>135</v>
      </c>
      <c r="BO26" s="461"/>
      <c r="BP26" s="461"/>
      <c r="BQ26" s="461"/>
      <c r="BR26" s="461"/>
      <c r="BS26" s="461"/>
      <c r="BT26" s="461"/>
      <c r="BU26" s="462"/>
      <c r="BV26" s="460" t="s">
        <v>135</v>
      </c>
      <c r="BW26" s="461"/>
      <c r="BX26" s="461"/>
      <c r="BY26" s="461"/>
      <c r="BZ26" s="461"/>
      <c r="CA26" s="461"/>
      <c r="CB26" s="461"/>
      <c r="CC26" s="462"/>
      <c r="CD26" s="201"/>
      <c r="CE26" s="541"/>
      <c r="CF26" s="541"/>
      <c r="CG26" s="541"/>
      <c r="CH26" s="541"/>
      <c r="CI26" s="541"/>
      <c r="CJ26" s="541"/>
      <c r="CK26" s="541"/>
      <c r="CL26" s="541"/>
      <c r="CM26" s="541"/>
      <c r="CN26" s="541"/>
      <c r="CO26" s="541"/>
      <c r="CP26" s="541"/>
      <c r="CQ26" s="541"/>
      <c r="CR26" s="541"/>
      <c r="CS26" s="542"/>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176</v>
      </c>
      <c r="F27" s="453"/>
      <c r="G27" s="453"/>
      <c r="H27" s="453"/>
      <c r="I27" s="453"/>
      <c r="J27" s="453"/>
      <c r="K27" s="454"/>
      <c r="L27" s="480">
        <v>1</v>
      </c>
      <c r="M27" s="481"/>
      <c r="N27" s="481"/>
      <c r="O27" s="481"/>
      <c r="P27" s="523"/>
      <c r="Q27" s="480">
        <v>3300</v>
      </c>
      <c r="R27" s="481"/>
      <c r="S27" s="481"/>
      <c r="T27" s="481"/>
      <c r="U27" s="481"/>
      <c r="V27" s="523"/>
      <c r="W27" s="582"/>
      <c r="X27" s="570"/>
      <c r="Y27" s="571"/>
      <c r="Z27" s="479" t="s">
        <v>177</v>
      </c>
      <c r="AA27" s="453"/>
      <c r="AB27" s="453"/>
      <c r="AC27" s="453"/>
      <c r="AD27" s="453"/>
      <c r="AE27" s="453"/>
      <c r="AF27" s="453"/>
      <c r="AG27" s="454"/>
      <c r="AH27" s="480" t="s">
        <v>135</v>
      </c>
      <c r="AI27" s="481"/>
      <c r="AJ27" s="481"/>
      <c r="AK27" s="481"/>
      <c r="AL27" s="523"/>
      <c r="AM27" s="480" t="s">
        <v>135</v>
      </c>
      <c r="AN27" s="481"/>
      <c r="AO27" s="481"/>
      <c r="AP27" s="481"/>
      <c r="AQ27" s="481"/>
      <c r="AR27" s="523"/>
      <c r="AS27" s="480" t="s">
        <v>135</v>
      </c>
      <c r="AT27" s="481"/>
      <c r="AU27" s="481"/>
      <c r="AV27" s="481"/>
      <c r="AW27" s="481"/>
      <c r="AX27" s="482"/>
      <c r="AY27" s="524" t="s">
        <v>178</v>
      </c>
      <c r="AZ27" s="525"/>
      <c r="BA27" s="525"/>
      <c r="BB27" s="525"/>
      <c r="BC27" s="525"/>
      <c r="BD27" s="525"/>
      <c r="BE27" s="525"/>
      <c r="BF27" s="525"/>
      <c r="BG27" s="525"/>
      <c r="BH27" s="525"/>
      <c r="BI27" s="525"/>
      <c r="BJ27" s="525"/>
      <c r="BK27" s="525"/>
      <c r="BL27" s="525"/>
      <c r="BM27" s="526"/>
      <c r="BN27" s="597" t="s">
        <v>126</v>
      </c>
      <c r="BO27" s="598"/>
      <c r="BP27" s="598"/>
      <c r="BQ27" s="598"/>
      <c r="BR27" s="598"/>
      <c r="BS27" s="598"/>
      <c r="BT27" s="598"/>
      <c r="BU27" s="599"/>
      <c r="BV27" s="597" t="s">
        <v>135</v>
      </c>
      <c r="BW27" s="598"/>
      <c r="BX27" s="598"/>
      <c r="BY27" s="598"/>
      <c r="BZ27" s="598"/>
      <c r="CA27" s="598"/>
      <c r="CB27" s="598"/>
      <c r="CC27" s="599"/>
      <c r="CD27" s="203"/>
      <c r="CE27" s="541"/>
      <c r="CF27" s="541"/>
      <c r="CG27" s="541"/>
      <c r="CH27" s="541"/>
      <c r="CI27" s="541"/>
      <c r="CJ27" s="541"/>
      <c r="CK27" s="541"/>
      <c r="CL27" s="541"/>
      <c r="CM27" s="541"/>
      <c r="CN27" s="541"/>
      <c r="CO27" s="541"/>
      <c r="CP27" s="541"/>
      <c r="CQ27" s="541"/>
      <c r="CR27" s="541"/>
      <c r="CS27" s="542"/>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179</v>
      </c>
      <c r="F28" s="453"/>
      <c r="G28" s="453"/>
      <c r="H28" s="453"/>
      <c r="I28" s="453"/>
      <c r="J28" s="453"/>
      <c r="K28" s="454"/>
      <c r="L28" s="480">
        <v>1</v>
      </c>
      <c r="M28" s="481"/>
      <c r="N28" s="481"/>
      <c r="O28" s="481"/>
      <c r="P28" s="523"/>
      <c r="Q28" s="480">
        <v>2800</v>
      </c>
      <c r="R28" s="481"/>
      <c r="S28" s="481"/>
      <c r="T28" s="481"/>
      <c r="U28" s="481"/>
      <c r="V28" s="523"/>
      <c r="W28" s="582"/>
      <c r="X28" s="570"/>
      <c r="Y28" s="571"/>
      <c r="Z28" s="479" t="s">
        <v>180</v>
      </c>
      <c r="AA28" s="453"/>
      <c r="AB28" s="453"/>
      <c r="AC28" s="453"/>
      <c r="AD28" s="453"/>
      <c r="AE28" s="453"/>
      <c r="AF28" s="453"/>
      <c r="AG28" s="454"/>
      <c r="AH28" s="480" t="s">
        <v>126</v>
      </c>
      <c r="AI28" s="481"/>
      <c r="AJ28" s="481"/>
      <c r="AK28" s="481"/>
      <c r="AL28" s="523"/>
      <c r="AM28" s="480" t="s">
        <v>135</v>
      </c>
      <c r="AN28" s="481"/>
      <c r="AO28" s="481"/>
      <c r="AP28" s="481"/>
      <c r="AQ28" s="481"/>
      <c r="AR28" s="523"/>
      <c r="AS28" s="480" t="s">
        <v>135</v>
      </c>
      <c r="AT28" s="481"/>
      <c r="AU28" s="481"/>
      <c r="AV28" s="481"/>
      <c r="AW28" s="481"/>
      <c r="AX28" s="482"/>
      <c r="AY28" s="608" t="s">
        <v>181</v>
      </c>
      <c r="AZ28" s="609"/>
      <c r="BA28" s="609"/>
      <c r="BB28" s="610"/>
      <c r="BC28" s="389" t="s">
        <v>48</v>
      </c>
      <c r="BD28" s="390"/>
      <c r="BE28" s="390"/>
      <c r="BF28" s="390"/>
      <c r="BG28" s="390"/>
      <c r="BH28" s="390"/>
      <c r="BI28" s="390"/>
      <c r="BJ28" s="390"/>
      <c r="BK28" s="390"/>
      <c r="BL28" s="390"/>
      <c r="BM28" s="391"/>
      <c r="BN28" s="392">
        <v>665412</v>
      </c>
      <c r="BO28" s="393"/>
      <c r="BP28" s="393"/>
      <c r="BQ28" s="393"/>
      <c r="BR28" s="393"/>
      <c r="BS28" s="393"/>
      <c r="BT28" s="393"/>
      <c r="BU28" s="394"/>
      <c r="BV28" s="392">
        <v>724851</v>
      </c>
      <c r="BW28" s="393"/>
      <c r="BX28" s="393"/>
      <c r="BY28" s="393"/>
      <c r="BZ28" s="393"/>
      <c r="CA28" s="393"/>
      <c r="CB28" s="393"/>
      <c r="CC28" s="394"/>
      <c r="CD28" s="201"/>
      <c r="CE28" s="541"/>
      <c r="CF28" s="541"/>
      <c r="CG28" s="541"/>
      <c r="CH28" s="541"/>
      <c r="CI28" s="541"/>
      <c r="CJ28" s="541"/>
      <c r="CK28" s="541"/>
      <c r="CL28" s="541"/>
      <c r="CM28" s="541"/>
      <c r="CN28" s="541"/>
      <c r="CO28" s="541"/>
      <c r="CP28" s="541"/>
      <c r="CQ28" s="541"/>
      <c r="CR28" s="541"/>
      <c r="CS28" s="542"/>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182</v>
      </c>
      <c r="F29" s="453"/>
      <c r="G29" s="453"/>
      <c r="H29" s="453"/>
      <c r="I29" s="453"/>
      <c r="J29" s="453"/>
      <c r="K29" s="454"/>
      <c r="L29" s="480">
        <v>7</v>
      </c>
      <c r="M29" s="481"/>
      <c r="N29" s="481"/>
      <c r="O29" s="481"/>
      <c r="P29" s="523"/>
      <c r="Q29" s="480">
        <v>2700</v>
      </c>
      <c r="R29" s="481"/>
      <c r="S29" s="481"/>
      <c r="T29" s="481"/>
      <c r="U29" s="481"/>
      <c r="V29" s="523"/>
      <c r="W29" s="583"/>
      <c r="X29" s="584"/>
      <c r="Y29" s="585"/>
      <c r="Z29" s="479" t="s">
        <v>183</v>
      </c>
      <c r="AA29" s="453"/>
      <c r="AB29" s="453"/>
      <c r="AC29" s="453"/>
      <c r="AD29" s="453"/>
      <c r="AE29" s="453"/>
      <c r="AF29" s="453"/>
      <c r="AG29" s="454"/>
      <c r="AH29" s="480">
        <v>105</v>
      </c>
      <c r="AI29" s="481"/>
      <c r="AJ29" s="481"/>
      <c r="AK29" s="481"/>
      <c r="AL29" s="523"/>
      <c r="AM29" s="480">
        <v>295365</v>
      </c>
      <c r="AN29" s="481"/>
      <c r="AO29" s="481"/>
      <c r="AP29" s="481"/>
      <c r="AQ29" s="481"/>
      <c r="AR29" s="523"/>
      <c r="AS29" s="480">
        <v>2813</v>
      </c>
      <c r="AT29" s="481"/>
      <c r="AU29" s="481"/>
      <c r="AV29" s="481"/>
      <c r="AW29" s="481"/>
      <c r="AX29" s="482"/>
      <c r="AY29" s="611"/>
      <c r="AZ29" s="612"/>
      <c r="BA29" s="612"/>
      <c r="BB29" s="613"/>
      <c r="BC29" s="457" t="s">
        <v>184</v>
      </c>
      <c r="BD29" s="458"/>
      <c r="BE29" s="458"/>
      <c r="BF29" s="458"/>
      <c r="BG29" s="458"/>
      <c r="BH29" s="458"/>
      <c r="BI29" s="458"/>
      <c r="BJ29" s="458"/>
      <c r="BK29" s="458"/>
      <c r="BL29" s="458"/>
      <c r="BM29" s="459"/>
      <c r="BN29" s="460">
        <v>484895</v>
      </c>
      <c r="BO29" s="461"/>
      <c r="BP29" s="461"/>
      <c r="BQ29" s="461"/>
      <c r="BR29" s="461"/>
      <c r="BS29" s="461"/>
      <c r="BT29" s="461"/>
      <c r="BU29" s="462"/>
      <c r="BV29" s="460">
        <v>484677</v>
      </c>
      <c r="BW29" s="461"/>
      <c r="BX29" s="461"/>
      <c r="BY29" s="461"/>
      <c r="BZ29" s="461"/>
      <c r="CA29" s="461"/>
      <c r="CB29" s="461"/>
      <c r="CC29" s="462"/>
      <c r="CD29" s="203"/>
      <c r="CE29" s="541"/>
      <c r="CF29" s="541"/>
      <c r="CG29" s="541"/>
      <c r="CH29" s="541"/>
      <c r="CI29" s="541"/>
      <c r="CJ29" s="541"/>
      <c r="CK29" s="541"/>
      <c r="CL29" s="541"/>
      <c r="CM29" s="541"/>
      <c r="CN29" s="541"/>
      <c r="CO29" s="541"/>
      <c r="CP29" s="541"/>
      <c r="CQ29" s="541"/>
      <c r="CR29" s="541"/>
      <c r="CS29" s="542"/>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602"/>
      <c r="M30" s="603"/>
      <c r="N30" s="603"/>
      <c r="O30" s="603"/>
      <c r="P30" s="604"/>
      <c r="Q30" s="602"/>
      <c r="R30" s="603"/>
      <c r="S30" s="603"/>
      <c r="T30" s="603"/>
      <c r="U30" s="603"/>
      <c r="V30" s="604"/>
      <c r="W30" s="605" t="s">
        <v>185</v>
      </c>
      <c r="X30" s="606"/>
      <c r="Y30" s="606"/>
      <c r="Z30" s="606"/>
      <c r="AA30" s="606"/>
      <c r="AB30" s="606"/>
      <c r="AC30" s="606"/>
      <c r="AD30" s="606"/>
      <c r="AE30" s="606"/>
      <c r="AF30" s="606"/>
      <c r="AG30" s="607"/>
      <c r="AH30" s="548">
        <v>96.2</v>
      </c>
      <c r="AI30" s="549"/>
      <c r="AJ30" s="549"/>
      <c r="AK30" s="549"/>
      <c r="AL30" s="549"/>
      <c r="AM30" s="549"/>
      <c r="AN30" s="549"/>
      <c r="AO30" s="549"/>
      <c r="AP30" s="549"/>
      <c r="AQ30" s="549"/>
      <c r="AR30" s="549"/>
      <c r="AS30" s="549"/>
      <c r="AT30" s="549"/>
      <c r="AU30" s="549"/>
      <c r="AV30" s="549"/>
      <c r="AW30" s="549"/>
      <c r="AX30" s="551"/>
      <c r="AY30" s="614"/>
      <c r="AZ30" s="615"/>
      <c r="BA30" s="615"/>
      <c r="BB30" s="616"/>
      <c r="BC30" s="594" t="s">
        <v>50</v>
      </c>
      <c r="BD30" s="595"/>
      <c r="BE30" s="595"/>
      <c r="BF30" s="595"/>
      <c r="BG30" s="595"/>
      <c r="BH30" s="595"/>
      <c r="BI30" s="595"/>
      <c r="BJ30" s="595"/>
      <c r="BK30" s="595"/>
      <c r="BL30" s="595"/>
      <c r="BM30" s="596"/>
      <c r="BN30" s="597">
        <v>232786</v>
      </c>
      <c r="BO30" s="598"/>
      <c r="BP30" s="598"/>
      <c r="BQ30" s="598"/>
      <c r="BR30" s="598"/>
      <c r="BS30" s="598"/>
      <c r="BT30" s="598"/>
      <c r="BU30" s="599"/>
      <c r="BV30" s="597">
        <v>228764</v>
      </c>
      <c r="BW30" s="598"/>
      <c r="BX30" s="598"/>
      <c r="BY30" s="598"/>
      <c r="BZ30" s="598"/>
      <c r="CA30" s="598"/>
      <c r="CB30" s="598"/>
      <c r="CC30" s="59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47" t="s">
        <v>192</v>
      </c>
      <c r="D33" s="447"/>
      <c r="E33" s="418" t="s">
        <v>193</v>
      </c>
      <c r="F33" s="418"/>
      <c r="G33" s="418"/>
      <c r="H33" s="418"/>
      <c r="I33" s="418"/>
      <c r="J33" s="418"/>
      <c r="K33" s="418"/>
      <c r="L33" s="418"/>
      <c r="M33" s="418"/>
      <c r="N33" s="418"/>
      <c r="O33" s="418"/>
      <c r="P33" s="418"/>
      <c r="Q33" s="418"/>
      <c r="R33" s="418"/>
      <c r="S33" s="418"/>
      <c r="T33" s="216"/>
      <c r="U33" s="447" t="s">
        <v>192</v>
      </c>
      <c r="V33" s="447"/>
      <c r="W33" s="418" t="s">
        <v>193</v>
      </c>
      <c r="X33" s="418"/>
      <c r="Y33" s="418"/>
      <c r="Z33" s="418"/>
      <c r="AA33" s="418"/>
      <c r="AB33" s="418"/>
      <c r="AC33" s="418"/>
      <c r="AD33" s="418"/>
      <c r="AE33" s="418"/>
      <c r="AF33" s="418"/>
      <c r="AG33" s="418"/>
      <c r="AH33" s="418"/>
      <c r="AI33" s="418"/>
      <c r="AJ33" s="418"/>
      <c r="AK33" s="418"/>
      <c r="AL33" s="216"/>
      <c r="AM33" s="447" t="s">
        <v>192</v>
      </c>
      <c r="AN33" s="447"/>
      <c r="AO33" s="418" t="s">
        <v>193</v>
      </c>
      <c r="AP33" s="418"/>
      <c r="AQ33" s="418"/>
      <c r="AR33" s="418"/>
      <c r="AS33" s="418"/>
      <c r="AT33" s="418"/>
      <c r="AU33" s="418"/>
      <c r="AV33" s="418"/>
      <c r="AW33" s="418"/>
      <c r="AX33" s="418"/>
      <c r="AY33" s="418"/>
      <c r="AZ33" s="418"/>
      <c r="BA33" s="418"/>
      <c r="BB33" s="418"/>
      <c r="BC33" s="418"/>
      <c r="BD33" s="217"/>
      <c r="BE33" s="418" t="s">
        <v>194</v>
      </c>
      <c r="BF33" s="418"/>
      <c r="BG33" s="418" t="s">
        <v>195</v>
      </c>
      <c r="BH33" s="418"/>
      <c r="BI33" s="418"/>
      <c r="BJ33" s="418"/>
      <c r="BK33" s="418"/>
      <c r="BL33" s="418"/>
      <c r="BM33" s="418"/>
      <c r="BN33" s="418"/>
      <c r="BO33" s="418"/>
      <c r="BP33" s="418"/>
      <c r="BQ33" s="418"/>
      <c r="BR33" s="418"/>
      <c r="BS33" s="418"/>
      <c r="BT33" s="418"/>
      <c r="BU33" s="418"/>
      <c r="BV33" s="217"/>
      <c r="BW33" s="447" t="s">
        <v>194</v>
      </c>
      <c r="BX33" s="447"/>
      <c r="BY33" s="418" t="s">
        <v>196</v>
      </c>
      <c r="BZ33" s="418"/>
      <c r="CA33" s="418"/>
      <c r="CB33" s="418"/>
      <c r="CC33" s="418"/>
      <c r="CD33" s="418"/>
      <c r="CE33" s="418"/>
      <c r="CF33" s="418"/>
      <c r="CG33" s="418"/>
      <c r="CH33" s="418"/>
      <c r="CI33" s="418"/>
      <c r="CJ33" s="418"/>
      <c r="CK33" s="418"/>
      <c r="CL33" s="418"/>
      <c r="CM33" s="418"/>
      <c r="CN33" s="216"/>
      <c r="CO33" s="447" t="s">
        <v>192</v>
      </c>
      <c r="CP33" s="447"/>
      <c r="CQ33" s="418" t="s">
        <v>197</v>
      </c>
      <c r="CR33" s="418"/>
      <c r="CS33" s="418"/>
      <c r="CT33" s="418"/>
      <c r="CU33" s="418"/>
      <c r="CV33" s="418"/>
      <c r="CW33" s="418"/>
      <c r="CX33" s="418"/>
      <c r="CY33" s="418"/>
      <c r="CZ33" s="418"/>
      <c r="DA33" s="418"/>
      <c r="DB33" s="418"/>
      <c r="DC33" s="418"/>
      <c r="DD33" s="418"/>
      <c r="DE33" s="418"/>
      <c r="DF33" s="216"/>
      <c r="DG33" s="617" t="s">
        <v>198</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3</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f>IF(AO34="","",MAX(C34:D43,U34:V43)+1)</f>
        <v>6</v>
      </c>
      <c r="AN34" s="618"/>
      <c r="AO34" s="619" t="str">
        <f>IF('各会計、関係団体の財政状況及び健全化判断比率'!B31="","",'各会計、関係団体の財政状況及び健全化判断比率'!B31)</f>
        <v>水道事業会計</v>
      </c>
      <c r="AP34" s="619"/>
      <c r="AQ34" s="619"/>
      <c r="AR34" s="619"/>
      <c r="AS34" s="619"/>
      <c r="AT34" s="619"/>
      <c r="AU34" s="619"/>
      <c r="AV34" s="619"/>
      <c r="AW34" s="619"/>
      <c r="AX34" s="619"/>
      <c r="AY34" s="619"/>
      <c r="AZ34" s="619"/>
      <c r="BA34" s="619"/>
      <c r="BB34" s="619"/>
      <c r="BC34" s="619"/>
      <c r="BD34" s="214"/>
      <c r="BE34" s="618">
        <f>IF(BG34="","",MAX(C34:D43,U34:V43,AM34:AN43)+1)</f>
        <v>7</v>
      </c>
      <c r="BF34" s="618"/>
      <c r="BG34" s="619" t="str">
        <f>IF('各会計、関係団体の財政状況及び健全化判断比率'!B32="","",'各会計、関係団体の財政状況及び健全化判断比率'!B32)</f>
        <v>下水道事業特別会計</v>
      </c>
      <c r="BH34" s="619"/>
      <c r="BI34" s="619"/>
      <c r="BJ34" s="619"/>
      <c r="BK34" s="619"/>
      <c r="BL34" s="619"/>
      <c r="BM34" s="619"/>
      <c r="BN34" s="619"/>
      <c r="BO34" s="619"/>
      <c r="BP34" s="619"/>
      <c r="BQ34" s="619"/>
      <c r="BR34" s="619"/>
      <c r="BS34" s="619"/>
      <c r="BT34" s="619"/>
      <c r="BU34" s="619"/>
      <c r="BV34" s="214"/>
      <c r="BW34" s="618">
        <f>IF(BY34="","",MAX(C34:D43,U34:V43,AM34:AN43,BE34:BF43)+1)</f>
        <v>8</v>
      </c>
      <c r="BX34" s="618"/>
      <c r="BY34" s="619" t="str">
        <f>IF('各会計、関係団体の財政状況及び健全化判断比率'!B68="","",'各会計、関係団体の財政状況及び健全化判断比率'!B68)</f>
        <v>老人福祉施設三室園組合</v>
      </c>
      <c r="BZ34" s="619"/>
      <c r="CA34" s="619"/>
      <c r="CB34" s="619"/>
      <c r="CC34" s="619"/>
      <c r="CD34" s="619"/>
      <c r="CE34" s="619"/>
      <c r="CF34" s="619"/>
      <c r="CG34" s="619"/>
      <c r="CH34" s="619"/>
      <c r="CI34" s="619"/>
      <c r="CJ34" s="619"/>
      <c r="CK34" s="619"/>
      <c r="CL34" s="619"/>
      <c r="CM34" s="619"/>
      <c r="CN34" s="214"/>
      <c r="CO34" s="618">
        <f>IF(CQ34="","",MAX(C34:D43,U34:V43,AM34:AN43,BE34:BF43,BW34:BX43)+1)</f>
        <v>14</v>
      </c>
      <c r="CP34" s="618"/>
      <c r="CQ34" s="619" t="str">
        <f>IF('各会計、関係団体の財政状況及び健全化判断比率'!BS7="","",'各会計、関係団体の財政状況及び健全化判断比率'!BS7)</f>
        <v>安堵町土地開発公社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住宅新築資金等貸付事業特別会計</v>
      </c>
      <c r="F35" s="619"/>
      <c r="G35" s="619"/>
      <c r="H35" s="619"/>
      <c r="I35" s="619"/>
      <c r="J35" s="619"/>
      <c r="K35" s="619"/>
      <c r="L35" s="619"/>
      <c r="M35" s="619"/>
      <c r="N35" s="619"/>
      <c r="O35" s="619"/>
      <c r="P35" s="619"/>
      <c r="Q35" s="619"/>
      <c r="R35" s="619"/>
      <c r="S35" s="619"/>
      <c r="T35" s="214"/>
      <c r="U35" s="618">
        <f>IF(W35="","",U34+1)</f>
        <v>4</v>
      </c>
      <c r="V35" s="618"/>
      <c r="W35" s="619" t="str">
        <f>IF('各会計、関係団体の財政状況及び健全化判断比率'!B29="","",'各会計、関係団体の財政状況及び健全化判断比率'!B29)</f>
        <v>介護保険特別会計（保険事業勘定）</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9</v>
      </c>
      <c r="BX35" s="618"/>
      <c r="BY35" s="619" t="str">
        <f>IF('各会計、関係団体の財政状況及び健全化判断比率'!B69="","",'各会計、関係団体の財政状況及び健全化判断比率'!B69)</f>
        <v>奈良県市町村総合事務組合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5</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10</v>
      </c>
      <c r="BX36" s="618"/>
      <c r="BY36" s="619" t="str">
        <f>IF('各会計、関係団体の財政状況及び健全化判断比率'!B70="","",'各会計、関係団体の財政状況及び健全化判断比率'!B70)</f>
        <v>王寺周辺広域休日診療施設組合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11</v>
      </c>
      <c r="BX37" s="618"/>
      <c r="BY37" s="619" t="str">
        <f>IF('各会計、関係団体の財政状況及び健全化判断比率'!B71="","",'各会計、関係団体の財政状況及び健全化判断比率'!B71)</f>
        <v>奈良県後期高齢者医療広域連合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12</v>
      </c>
      <c r="BX38" s="618"/>
      <c r="BY38" s="619" t="str">
        <f>IF('各会計、関係団体の財政状況及び健全化判断比率'!B72="","",'各会計、関係団体の財政状況及び健全化判断比率'!B72)</f>
        <v>奈良県広域消防組合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13</v>
      </c>
      <c r="BX39" s="618"/>
      <c r="BY39" s="619" t="str">
        <f>IF('各会計、関係団体の財政状況及び健全化判断比率'!B73="","",'各会計、関係団体の財政状況及び健全化判断比率'!B73)</f>
        <v>山辺・県北西部広域環境衛生組合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199</v>
      </c>
      <c r="C46" s="186"/>
      <c r="D46" s="186"/>
      <c r="E46" s="186" t="s">
        <v>200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203</v>
      </c>
    </row>
    <row r="50" spans="5:5" x14ac:dyDescent="0.15">
      <c r="E50" s="188" t="s">
        <v>204</v>
      </c>
    </row>
    <row r="51" spans="5:5" x14ac:dyDescent="0.15">
      <c r="E51" s="188" t="s">
        <v>205</v>
      </c>
    </row>
    <row r="52" spans="5:5" x14ac:dyDescent="0.15">
      <c r="E52" s="188" t="s">
        <v>206</v>
      </c>
    </row>
    <row r="53" spans="5:5" x14ac:dyDescent="0.15"/>
    <row r="54" spans="5:5" x14ac:dyDescent="0.15"/>
    <row r="55" spans="5:5" x14ac:dyDescent="0.15"/>
    <row r="56" spans="5:5" x14ac:dyDescent="0.15"/>
  </sheetData>
  <sheetProtection algorithmName="SHA-512" hashValue="ddn8V+QFxmfr1X0YQYvcO2Ar5KjS5+awOK96C29GdN5sYd9ICJwjP7lOC+Oq+7ZT8//5fxof7e2ZCJ3/E6fhIQ==" saltValue="FE5PPapk1YQoIa1kWwMdE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1"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10" t="s">
        <v>560</v>
      </c>
      <c r="D34" s="1210"/>
      <c r="E34" s="1211"/>
      <c r="F34" s="32" t="s">
        <v>561</v>
      </c>
      <c r="G34" s="33" t="s">
        <v>562</v>
      </c>
      <c r="H34" s="33" t="s">
        <v>563</v>
      </c>
      <c r="I34" s="33" t="s">
        <v>564</v>
      </c>
      <c r="J34" s="34" t="s">
        <v>565</v>
      </c>
      <c r="K34" s="22"/>
      <c r="L34" s="22"/>
      <c r="M34" s="22"/>
      <c r="N34" s="22"/>
      <c r="O34" s="22"/>
      <c r="P34" s="22"/>
    </row>
    <row r="35" spans="1:16" ht="39" customHeight="1" x14ac:dyDescent="0.15">
      <c r="A35" s="22"/>
      <c r="B35" s="35"/>
      <c r="C35" s="1204" t="s">
        <v>566</v>
      </c>
      <c r="D35" s="1205"/>
      <c r="E35" s="1206"/>
      <c r="F35" s="36" t="s">
        <v>567</v>
      </c>
      <c r="G35" s="37" t="s">
        <v>568</v>
      </c>
      <c r="H35" s="37" t="s">
        <v>569</v>
      </c>
      <c r="I35" s="37" t="s">
        <v>570</v>
      </c>
      <c r="J35" s="38" t="s">
        <v>571</v>
      </c>
      <c r="K35" s="22"/>
      <c r="L35" s="22"/>
      <c r="M35" s="22"/>
      <c r="N35" s="22"/>
      <c r="O35" s="22"/>
      <c r="P35" s="22"/>
    </row>
    <row r="36" spans="1:16" ht="39" customHeight="1" x14ac:dyDescent="0.15">
      <c r="A36" s="22"/>
      <c r="B36" s="35"/>
      <c r="C36" s="1204" t="s">
        <v>572</v>
      </c>
      <c r="D36" s="1205"/>
      <c r="E36" s="1206"/>
      <c r="F36" s="36">
        <v>16.899999999999999</v>
      </c>
      <c r="G36" s="37">
        <v>16.88</v>
      </c>
      <c r="H36" s="37">
        <v>16.260000000000002</v>
      </c>
      <c r="I36" s="37">
        <v>16.12</v>
      </c>
      <c r="J36" s="38">
        <v>16.75</v>
      </c>
      <c r="K36" s="22"/>
      <c r="L36" s="22"/>
      <c r="M36" s="22"/>
      <c r="N36" s="22"/>
      <c r="O36" s="22"/>
      <c r="P36" s="22"/>
    </row>
    <row r="37" spans="1:16" ht="39" customHeight="1" x14ac:dyDescent="0.15">
      <c r="A37" s="22"/>
      <c r="B37" s="35"/>
      <c r="C37" s="1204" t="s">
        <v>573</v>
      </c>
      <c r="D37" s="1205"/>
      <c r="E37" s="1206"/>
      <c r="F37" s="36">
        <v>27.2</v>
      </c>
      <c r="G37" s="37">
        <v>19.62</v>
      </c>
      <c r="H37" s="37">
        <v>6.74</v>
      </c>
      <c r="I37" s="37">
        <v>5.94</v>
      </c>
      <c r="J37" s="38">
        <v>3.44</v>
      </c>
      <c r="K37" s="22"/>
      <c r="L37" s="22"/>
      <c r="M37" s="22"/>
      <c r="N37" s="22"/>
      <c r="O37" s="22"/>
      <c r="P37" s="22"/>
    </row>
    <row r="38" spans="1:16" ht="39" customHeight="1" x14ac:dyDescent="0.15">
      <c r="A38" s="22"/>
      <c r="B38" s="35"/>
      <c r="C38" s="1204" t="s">
        <v>574</v>
      </c>
      <c r="D38" s="1205"/>
      <c r="E38" s="1206"/>
      <c r="F38" s="36">
        <v>0</v>
      </c>
      <c r="G38" s="37">
        <v>0.68</v>
      </c>
      <c r="H38" s="37">
        <v>0.31</v>
      </c>
      <c r="I38" s="37">
        <v>1.36</v>
      </c>
      <c r="J38" s="38">
        <v>1.46</v>
      </c>
      <c r="K38" s="22"/>
      <c r="L38" s="22"/>
      <c r="M38" s="22"/>
      <c r="N38" s="22"/>
      <c r="O38" s="22"/>
      <c r="P38" s="22"/>
    </row>
    <row r="39" spans="1:16" ht="39" customHeight="1" x14ac:dyDescent="0.15">
      <c r="A39" s="22"/>
      <c r="B39" s="35"/>
      <c r="C39" s="1204" t="s">
        <v>575</v>
      </c>
      <c r="D39" s="1205"/>
      <c r="E39" s="1206"/>
      <c r="F39" s="36">
        <v>0</v>
      </c>
      <c r="G39" s="37">
        <v>0</v>
      </c>
      <c r="H39" s="37">
        <v>0</v>
      </c>
      <c r="I39" s="37">
        <v>0</v>
      </c>
      <c r="J39" s="38">
        <v>0</v>
      </c>
      <c r="K39" s="22"/>
      <c r="L39" s="22"/>
      <c r="M39" s="22"/>
      <c r="N39" s="22"/>
      <c r="O39" s="22"/>
      <c r="P39" s="22"/>
    </row>
    <row r="40" spans="1:16" ht="39" customHeight="1" x14ac:dyDescent="0.15">
      <c r="A40" s="22"/>
      <c r="B40" s="35"/>
      <c r="C40" s="1204" t="s">
        <v>576</v>
      </c>
      <c r="D40" s="1205"/>
      <c r="E40" s="1206"/>
      <c r="F40" s="36">
        <v>0</v>
      </c>
      <c r="G40" s="37">
        <v>0</v>
      </c>
      <c r="H40" s="37">
        <v>0</v>
      </c>
      <c r="I40" s="37">
        <v>0</v>
      </c>
      <c r="J40" s="38">
        <v>0</v>
      </c>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577</v>
      </c>
      <c r="D42" s="1205"/>
      <c r="E42" s="1206"/>
      <c r="F42" s="36" t="s">
        <v>509</v>
      </c>
      <c r="G42" s="37" t="s">
        <v>509</v>
      </c>
      <c r="H42" s="37" t="s">
        <v>509</v>
      </c>
      <c r="I42" s="37" t="s">
        <v>509</v>
      </c>
      <c r="J42" s="38" t="s">
        <v>509</v>
      </c>
      <c r="K42" s="22"/>
      <c r="L42" s="22"/>
      <c r="M42" s="22"/>
      <c r="N42" s="22"/>
      <c r="O42" s="22"/>
      <c r="P42" s="22"/>
    </row>
    <row r="43" spans="1:16" ht="39" customHeight="1" thickBot="1" x14ac:dyDescent="0.2">
      <c r="A43" s="22"/>
      <c r="B43" s="40"/>
      <c r="C43" s="1207" t="s">
        <v>578</v>
      </c>
      <c r="D43" s="1208"/>
      <c r="E43" s="1209"/>
      <c r="F43" s="41" t="s">
        <v>509</v>
      </c>
      <c r="G43" s="42" t="s">
        <v>509</v>
      </c>
      <c r="H43" s="42" t="s">
        <v>509</v>
      </c>
      <c r="I43" s="42" t="s">
        <v>509</v>
      </c>
      <c r="J43" s="43" t="s">
        <v>509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7EC92LQqHtwSVIxcUtt+W14K1z1Y4+srMXiaVwckRP1ywxXHQUcn8whx46lH+iE/fCjqep94ZhNw3V0ll2/mA==" saltValue="bwxcOSyX6vE2DVFo8OOUu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375</v>
      </c>
      <c r="L45" s="60">
        <v>361</v>
      </c>
      <c r="M45" s="60">
        <v>362</v>
      </c>
      <c r="N45" s="60">
        <v>355</v>
      </c>
      <c r="O45" s="61">
        <v>351</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509</v>
      </c>
      <c r="L46" s="64" t="s">
        <v>509</v>
      </c>
      <c r="M46" s="64" t="s">
        <v>509</v>
      </c>
      <c r="N46" s="64" t="s">
        <v>509</v>
      </c>
      <c r="O46" s="65" t="s">
        <v>509</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509</v>
      </c>
      <c r="L47" s="64" t="s">
        <v>509</v>
      </c>
      <c r="M47" s="64" t="s">
        <v>509</v>
      </c>
      <c r="N47" s="64" t="s">
        <v>509</v>
      </c>
      <c r="O47" s="65" t="s">
        <v>509</v>
      </c>
      <c r="P47" s="48"/>
      <c r="Q47" s="48"/>
      <c r="R47" s="48"/>
      <c r="S47" s="48"/>
      <c r="T47" s="48"/>
      <c r="U47" s="48"/>
    </row>
    <row r="48" spans="1:21" ht="30.75" customHeight="1" x14ac:dyDescent="0.15">
      <c r="A48" s="48"/>
      <c r="B48" s="1214"/>
      <c r="C48" s="1215"/>
      <c r="D48" s="62"/>
      <c r="E48" s="1220" t="s">
        <v>15</v>
      </c>
      <c r="F48" s="1220"/>
      <c r="G48" s="1220"/>
      <c r="H48" s="1220"/>
      <c r="I48" s="1220"/>
      <c r="J48" s="1221"/>
      <c r="K48" s="63">
        <v>90</v>
      </c>
      <c r="L48" s="64">
        <v>81</v>
      </c>
      <c r="M48" s="64">
        <v>99</v>
      </c>
      <c r="N48" s="64">
        <v>105</v>
      </c>
      <c r="O48" s="65">
        <v>101</v>
      </c>
      <c r="P48" s="48"/>
      <c r="Q48" s="48"/>
      <c r="R48" s="48"/>
      <c r="S48" s="48"/>
      <c r="T48" s="48"/>
      <c r="U48" s="48"/>
    </row>
    <row r="49" spans="1:21" ht="30.75" customHeight="1" x14ac:dyDescent="0.15">
      <c r="A49" s="48"/>
      <c r="B49" s="1214"/>
      <c r="C49" s="1215"/>
      <c r="D49" s="62"/>
      <c r="E49" s="1220" t="s">
        <v>16</v>
      </c>
      <c r="F49" s="1220"/>
      <c r="G49" s="1220"/>
      <c r="H49" s="1220"/>
      <c r="I49" s="1220"/>
      <c r="J49" s="1221"/>
      <c r="K49" s="63">
        <v>4</v>
      </c>
      <c r="L49" s="64">
        <v>5</v>
      </c>
      <c r="M49" s="64">
        <v>5</v>
      </c>
      <c r="N49" s="64">
        <v>6</v>
      </c>
      <c r="O49" s="65">
        <v>5</v>
      </c>
      <c r="P49" s="48"/>
      <c r="Q49" s="48"/>
      <c r="R49" s="48"/>
      <c r="S49" s="48"/>
      <c r="T49" s="48"/>
      <c r="U49" s="48"/>
    </row>
    <row r="50" spans="1:21" ht="30.75" customHeight="1" x14ac:dyDescent="0.15">
      <c r="A50" s="48"/>
      <c r="B50" s="1214"/>
      <c r="C50" s="1215"/>
      <c r="D50" s="62"/>
      <c r="E50" s="1220" t="s">
        <v>17</v>
      </c>
      <c r="F50" s="1220"/>
      <c r="G50" s="1220"/>
      <c r="H50" s="1220"/>
      <c r="I50" s="1220"/>
      <c r="J50" s="1221"/>
      <c r="K50" s="63" t="s">
        <v>509</v>
      </c>
      <c r="L50" s="64" t="s">
        <v>509</v>
      </c>
      <c r="M50" s="64" t="s">
        <v>509</v>
      </c>
      <c r="N50" s="64" t="s">
        <v>509</v>
      </c>
      <c r="O50" s="65" t="s">
        <v>509</v>
      </c>
      <c r="P50" s="48"/>
      <c r="Q50" s="48"/>
      <c r="R50" s="48"/>
      <c r="S50" s="48"/>
      <c r="T50" s="48"/>
      <c r="U50" s="48"/>
    </row>
    <row r="51" spans="1:21" ht="30.75" customHeight="1" x14ac:dyDescent="0.15">
      <c r="A51" s="48"/>
      <c r="B51" s="1216"/>
      <c r="C51" s="1217"/>
      <c r="D51" s="66"/>
      <c r="E51" s="1220" t="s">
        <v>18</v>
      </c>
      <c r="F51" s="1220"/>
      <c r="G51" s="1220"/>
      <c r="H51" s="1220"/>
      <c r="I51" s="1220"/>
      <c r="J51" s="1221"/>
      <c r="K51" s="63" t="s">
        <v>509</v>
      </c>
      <c r="L51" s="64" t="s">
        <v>509</v>
      </c>
      <c r="M51" s="64" t="s">
        <v>509</v>
      </c>
      <c r="N51" s="64" t="s">
        <v>509</v>
      </c>
      <c r="O51" s="65" t="s">
        <v>509</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415</v>
      </c>
      <c r="L52" s="64">
        <v>331</v>
      </c>
      <c r="M52" s="64">
        <v>345</v>
      </c>
      <c r="N52" s="64">
        <v>346</v>
      </c>
      <c r="O52" s="65">
        <v>345</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54</v>
      </c>
      <c r="L53" s="69">
        <v>116</v>
      </c>
      <c r="M53" s="69">
        <v>121</v>
      </c>
      <c r="N53" s="69">
        <v>120</v>
      </c>
      <c r="O53" s="70">
        <v>112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28" t="s">
        <v>25</v>
      </c>
      <c r="C57" s="1229"/>
      <c r="D57" s="1232" t="s">
        <v>26</v>
      </c>
      <c r="E57" s="1233"/>
      <c r="F57" s="1233"/>
      <c r="G57" s="1233"/>
      <c r="H57" s="1233"/>
      <c r="I57" s="1233"/>
      <c r="J57" s="1234"/>
      <c r="K57" s="83"/>
      <c r="L57" s="84"/>
      <c r="M57" s="84"/>
      <c r="N57" s="84"/>
      <c r="O57" s="85"/>
    </row>
    <row r="58" spans="1:21" ht="31.5" customHeight="1" thickBot="1" x14ac:dyDescent="0.2">
      <c r="B58" s="1230"/>
      <c r="C58" s="1231"/>
      <c r="D58" s="1235" t="s">
        <v>27</v>
      </c>
      <c r="E58" s="1236"/>
      <c r="F58" s="1236"/>
      <c r="G58" s="1236"/>
      <c r="H58" s="1236"/>
      <c r="I58" s="1236"/>
      <c r="J58" s="123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rpzArK2cA6gV7wPlkIGMyRA8d36Yz11hI9A3Tvc8ABLOoo74R0PqiCkBLviz2QdsC7TDhaLmXJfMihtBkuaVw==" saltValue="Q83BLY7bNS/ZL3Q5XaTYb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9" zoomScale="60" zoomScaleNormal="60" zoomScaleSheetLayoutView="100" workbookViewId="0">
      <selection activeCell="S50" sqref="S50"/>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551</v>
      </c>
      <c r="J40" s="100" t="s">
        <v>552</v>
      </c>
      <c r="K40" s="100" t="s">
        <v>553</v>
      </c>
      <c r="L40" s="100" t="s">
        <v>554</v>
      </c>
      <c r="M40" s="101" t="s">
        <v>555</v>
      </c>
    </row>
    <row r="41" spans="2:13" ht="27.75" customHeight="1" x14ac:dyDescent="0.15">
      <c r="B41" s="1238" t="s">
        <v>30</v>
      </c>
      <c r="C41" s="1239"/>
      <c r="D41" s="102"/>
      <c r="E41" s="1244" t="s">
        <v>31</v>
      </c>
      <c r="F41" s="1244"/>
      <c r="G41" s="1244"/>
      <c r="H41" s="1245"/>
      <c r="I41" s="103">
        <v>3422</v>
      </c>
      <c r="J41" s="104">
        <v>3227</v>
      </c>
      <c r="K41" s="104">
        <v>3085</v>
      </c>
      <c r="L41" s="104">
        <v>3232</v>
      </c>
      <c r="M41" s="105">
        <v>3111</v>
      </c>
    </row>
    <row r="42" spans="2:13" ht="27.75" customHeight="1" x14ac:dyDescent="0.15">
      <c r="B42" s="1240"/>
      <c r="C42" s="1241"/>
      <c r="D42" s="106"/>
      <c r="E42" s="1246" t="s">
        <v>32</v>
      </c>
      <c r="F42" s="1246"/>
      <c r="G42" s="1246"/>
      <c r="H42" s="1247"/>
      <c r="I42" s="107">
        <v>38</v>
      </c>
      <c r="J42" s="108">
        <v>23</v>
      </c>
      <c r="K42" s="108">
        <v>23</v>
      </c>
      <c r="L42" s="108">
        <v>23</v>
      </c>
      <c r="M42" s="109">
        <v>23</v>
      </c>
    </row>
    <row r="43" spans="2:13" ht="27.75" customHeight="1" x14ac:dyDescent="0.15">
      <c r="B43" s="1240"/>
      <c r="C43" s="1241"/>
      <c r="D43" s="106"/>
      <c r="E43" s="1246" t="s">
        <v>33</v>
      </c>
      <c r="F43" s="1246"/>
      <c r="G43" s="1246"/>
      <c r="H43" s="1247"/>
      <c r="I43" s="107">
        <v>1318</v>
      </c>
      <c r="J43" s="108">
        <v>1285</v>
      </c>
      <c r="K43" s="108">
        <v>1625</v>
      </c>
      <c r="L43" s="108">
        <v>1653</v>
      </c>
      <c r="M43" s="109">
        <v>1535</v>
      </c>
    </row>
    <row r="44" spans="2:13" ht="27.75" customHeight="1" x14ac:dyDescent="0.15">
      <c r="B44" s="1240"/>
      <c r="C44" s="1241"/>
      <c r="D44" s="106"/>
      <c r="E44" s="1246" t="s">
        <v>34</v>
      </c>
      <c r="F44" s="1246"/>
      <c r="G44" s="1246"/>
      <c r="H44" s="1247"/>
      <c r="I44" s="107">
        <v>60</v>
      </c>
      <c r="J44" s="108">
        <v>59</v>
      </c>
      <c r="K44" s="108">
        <v>69</v>
      </c>
      <c r="L44" s="108">
        <v>70</v>
      </c>
      <c r="M44" s="109">
        <v>64</v>
      </c>
    </row>
    <row r="45" spans="2:13" ht="27.75" customHeight="1" x14ac:dyDescent="0.15">
      <c r="B45" s="1240"/>
      <c r="C45" s="1241"/>
      <c r="D45" s="106"/>
      <c r="E45" s="1246" t="s">
        <v>35</v>
      </c>
      <c r="F45" s="1246"/>
      <c r="G45" s="1246"/>
      <c r="H45" s="1247"/>
      <c r="I45" s="107">
        <v>365</v>
      </c>
      <c r="J45" s="108">
        <v>317</v>
      </c>
      <c r="K45" s="108">
        <v>349</v>
      </c>
      <c r="L45" s="108">
        <v>281</v>
      </c>
      <c r="M45" s="109">
        <v>275</v>
      </c>
    </row>
    <row r="46" spans="2:13" ht="27.75" customHeight="1" x14ac:dyDescent="0.15">
      <c r="B46" s="1240"/>
      <c r="C46" s="1241"/>
      <c r="D46" s="110"/>
      <c r="E46" s="1246" t="s">
        <v>36</v>
      </c>
      <c r="F46" s="1246"/>
      <c r="G46" s="1246"/>
      <c r="H46" s="1247"/>
      <c r="I46" s="107" t="s">
        <v>509</v>
      </c>
      <c r="J46" s="108" t="s">
        <v>509</v>
      </c>
      <c r="K46" s="108" t="s">
        <v>509</v>
      </c>
      <c r="L46" s="108" t="s">
        <v>509</v>
      </c>
      <c r="M46" s="109" t="s">
        <v>509</v>
      </c>
    </row>
    <row r="47" spans="2:13" ht="27.75" customHeight="1" x14ac:dyDescent="0.15">
      <c r="B47" s="1240"/>
      <c r="C47" s="1241"/>
      <c r="D47" s="111"/>
      <c r="E47" s="1248" t="s">
        <v>37</v>
      </c>
      <c r="F47" s="1249"/>
      <c r="G47" s="1249"/>
      <c r="H47" s="1250"/>
      <c r="I47" s="107" t="s">
        <v>509</v>
      </c>
      <c r="J47" s="108" t="s">
        <v>509</v>
      </c>
      <c r="K47" s="108" t="s">
        <v>509</v>
      </c>
      <c r="L47" s="108" t="s">
        <v>509</v>
      </c>
      <c r="M47" s="109" t="s">
        <v>509</v>
      </c>
    </row>
    <row r="48" spans="2:13" ht="27.75" customHeight="1" x14ac:dyDescent="0.15">
      <c r="B48" s="1240"/>
      <c r="C48" s="1241"/>
      <c r="D48" s="106"/>
      <c r="E48" s="1246" t="s">
        <v>38</v>
      </c>
      <c r="F48" s="1246"/>
      <c r="G48" s="1246"/>
      <c r="H48" s="1247"/>
      <c r="I48" s="107" t="s">
        <v>509</v>
      </c>
      <c r="J48" s="108" t="s">
        <v>509</v>
      </c>
      <c r="K48" s="108" t="s">
        <v>509</v>
      </c>
      <c r="L48" s="108" t="s">
        <v>509</v>
      </c>
      <c r="M48" s="109" t="s">
        <v>509</v>
      </c>
    </row>
    <row r="49" spans="2:13" ht="27.75" customHeight="1" x14ac:dyDescent="0.15">
      <c r="B49" s="1242"/>
      <c r="C49" s="1243"/>
      <c r="D49" s="106"/>
      <c r="E49" s="1246" t="s">
        <v>39</v>
      </c>
      <c r="F49" s="1246"/>
      <c r="G49" s="1246"/>
      <c r="H49" s="1247"/>
      <c r="I49" s="107" t="s">
        <v>509</v>
      </c>
      <c r="J49" s="108" t="s">
        <v>509</v>
      </c>
      <c r="K49" s="108" t="s">
        <v>509</v>
      </c>
      <c r="L49" s="108" t="s">
        <v>509</v>
      </c>
      <c r="M49" s="109" t="s">
        <v>509</v>
      </c>
    </row>
    <row r="50" spans="2:13" ht="27.75" customHeight="1" x14ac:dyDescent="0.15">
      <c r="B50" s="1251" t="s">
        <v>40</v>
      </c>
      <c r="C50" s="1252"/>
      <c r="D50" s="112"/>
      <c r="E50" s="1246" t="s">
        <v>41</v>
      </c>
      <c r="F50" s="1246"/>
      <c r="G50" s="1246"/>
      <c r="H50" s="1247"/>
      <c r="I50" s="107">
        <v>1652</v>
      </c>
      <c r="J50" s="108">
        <v>1655</v>
      </c>
      <c r="K50" s="108">
        <v>1654</v>
      </c>
      <c r="L50" s="108">
        <v>1210</v>
      </c>
      <c r="M50" s="109">
        <v>1150</v>
      </c>
    </row>
    <row r="51" spans="2:13" ht="27.75" customHeight="1" x14ac:dyDescent="0.15">
      <c r="B51" s="1240"/>
      <c r="C51" s="1241"/>
      <c r="D51" s="106"/>
      <c r="E51" s="1246" t="s">
        <v>42</v>
      </c>
      <c r="F51" s="1246"/>
      <c r="G51" s="1246"/>
      <c r="H51" s="1247"/>
      <c r="I51" s="107">
        <v>11</v>
      </c>
      <c r="J51" s="108">
        <v>7</v>
      </c>
      <c r="K51" s="108">
        <v>6</v>
      </c>
      <c r="L51" s="108">
        <v>13</v>
      </c>
      <c r="M51" s="109">
        <v>27</v>
      </c>
    </row>
    <row r="52" spans="2:13" ht="27.75" customHeight="1" x14ac:dyDescent="0.15">
      <c r="B52" s="1242"/>
      <c r="C52" s="1243"/>
      <c r="D52" s="106"/>
      <c r="E52" s="1246" t="s">
        <v>43</v>
      </c>
      <c r="F52" s="1246"/>
      <c r="G52" s="1246"/>
      <c r="H52" s="1247"/>
      <c r="I52" s="107">
        <v>3746</v>
      </c>
      <c r="J52" s="108">
        <v>3582</v>
      </c>
      <c r="K52" s="108">
        <v>3424</v>
      </c>
      <c r="L52" s="108">
        <v>3366</v>
      </c>
      <c r="M52" s="109">
        <v>3194</v>
      </c>
    </row>
    <row r="53" spans="2:13" ht="27.75" customHeight="1" thickBot="1" x14ac:dyDescent="0.2">
      <c r="B53" s="1253" t="s">
        <v>44</v>
      </c>
      <c r="C53" s="1254"/>
      <c r="D53" s="113"/>
      <c r="E53" s="1255" t="s">
        <v>45</v>
      </c>
      <c r="F53" s="1255"/>
      <c r="G53" s="1255"/>
      <c r="H53" s="1256"/>
      <c r="I53" s="114">
        <v>-207</v>
      </c>
      <c r="J53" s="115">
        <v>-334</v>
      </c>
      <c r="K53" s="115">
        <v>68</v>
      </c>
      <c r="L53" s="115">
        <v>670</v>
      </c>
      <c r="M53" s="116">
        <v>637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6ygUOTd6av9ikoTGF9g5N0rVYEe6q+bTQyVDHP4fM8zo3zzXhkI+29KZZHzHALH1wT50YCv3PTk5J7EXYL/2g==" saltValue="XlTAWP2GNLrxxHa6lGJI9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B1" zoomScale="50" zoomScaleNormal="50" zoomScaleSheetLayoutView="100" workbookViewId="0">
      <selection activeCell="H58" sqref="H58:H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553</v>
      </c>
      <c r="G54" s="125" t="s">
        <v>554</v>
      </c>
      <c r="H54" s="126" t="s">
        <v>555</v>
      </c>
    </row>
    <row r="55" spans="2:8" ht="52.5" customHeight="1" x14ac:dyDescent="0.15">
      <c r="B55" s="127"/>
      <c r="C55" s="1265" t="s">
        <v>48</v>
      </c>
      <c r="D55" s="1265"/>
      <c r="E55" s="1266"/>
      <c r="F55" s="128">
        <v>975</v>
      </c>
      <c r="G55" s="128">
        <v>725</v>
      </c>
      <c r="H55" s="129">
        <v>665</v>
      </c>
    </row>
    <row r="56" spans="2:8" ht="52.5" customHeight="1" x14ac:dyDescent="0.15">
      <c r="B56" s="130"/>
      <c r="C56" s="1267" t="s">
        <v>49</v>
      </c>
      <c r="D56" s="1267"/>
      <c r="E56" s="1268"/>
      <c r="F56" s="131">
        <v>484</v>
      </c>
      <c r="G56" s="131">
        <v>485</v>
      </c>
      <c r="H56" s="132">
        <v>485</v>
      </c>
    </row>
    <row r="57" spans="2:8" ht="53.25" customHeight="1" x14ac:dyDescent="0.15">
      <c r="B57" s="130"/>
      <c r="C57" s="1269" t="s">
        <v>50</v>
      </c>
      <c r="D57" s="1269"/>
      <c r="E57" s="1270"/>
      <c r="F57" s="133">
        <v>234</v>
      </c>
      <c r="G57" s="133">
        <v>229</v>
      </c>
      <c r="H57" s="134">
        <v>233</v>
      </c>
    </row>
    <row r="58" spans="2:8" ht="45.75" customHeight="1" x14ac:dyDescent="0.15">
      <c r="B58" s="135"/>
      <c r="C58" s="1257" t="s">
        <v>585</v>
      </c>
      <c r="D58" s="1258"/>
      <c r="E58" s="1259"/>
      <c r="F58" s="136">
        <v>93</v>
      </c>
      <c r="G58" s="136">
        <v>93</v>
      </c>
      <c r="H58" s="137">
        <v>93</v>
      </c>
    </row>
    <row r="59" spans="2:8" ht="45.75" customHeight="1" x14ac:dyDescent="0.15">
      <c r="B59" s="135"/>
      <c r="C59" s="1257" t="s">
        <v>586</v>
      </c>
      <c r="D59" s="1258"/>
      <c r="E59" s="1259"/>
      <c r="F59" s="136">
        <v>66</v>
      </c>
      <c r="G59" s="136">
        <v>66</v>
      </c>
      <c r="H59" s="137">
        <v>66</v>
      </c>
    </row>
    <row r="60" spans="2:8" ht="45.75" customHeight="1" x14ac:dyDescent="0.15">
      <c r="B60" s="135"/>
      <c r="C60" s="1257" t="s">
        <v>587</v>
      </c>
      <c r="D60" s="1258"/>
      <c r="E60" s="1259"/>
      <c r="F60" s="136">
        <v>36</v>
      </c>
      <c r="G60" s="136">
        <v>36</v>
      </c>
      <c r="H60" s="137">
        <v>36</v>
      </c>
    </row>
    <row r="61" spans="2:8" ht="45.75" customHeight="1" x14ac:dyDescent="0.15">
      <c r="B61" s="135"/>
      <c r="C61" s="1257" t="s">
        <v>588</v>
      </c>
      <c r="D61" s="1258"/>
      <c r="E61" s="1259"/>
      <c r="F61" s="136">
        <v>36</v>
      </c>
      <c r="G61" s="136">
        <v>31</v>
      </c>
      <c r="H61" s="137">
        <v>31</v>
      </c>
    </row>
    <row r="62" spans="2:8" ht="45.75" customHeight="1" thickBot="1" x14ac:dyDescent="0.2">
      <c r="B62" s="138"/>
      <c r="C62" s="1260" t="s">
        <v>589</v>
      </c>
      <c r="D62" s="1261"/>
      <c r="E62" s="1262"/>
      <c r="F62" s="139">
        <v>3</v>
      </c>
      <c r="G62" s="139">
        <v>3</v>
      </c>
      <c r="H62" s="140">
        <v>7</v>
      </c>
    </row>
    <row r="63" spans="2:8" ht="52.5" customHeight="1" thickBot="1" x14ac:dyDescent="0.2">
      <c r="B63" s="141"/>
      <c r="C63" s="1263" t="s">
        <v>51</v>
      </c>
      <c r="D63" s="1263"/>
      <c r="E63" s="1264"/>
      <c r="F63" s="142">
        <v>1693</v>
      </c>
      <c r="G63" s="142">
        <v>1438</v>
      </c>
      <c r="H63" s="143">
        <v>1383</v>
      </c>
    </row>
    <row r="64" spans="2:8" ht="15" customHeight="1" x14ac:dyDescent="0.15"/>
  </sheetData>
  <sheetProtection algorithmName="SHA-512" hashValue="MmSYnhVb0lY2LQiqcHuKSuiMpBoby/LtoIK33RHx7gbtwJMsJ0nzwhikVAZuRrGTFyX/+hCtQdg5hgxufF0cCQ==" saltValue="iNjysd73uQxa7BwEJa+K2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548</v>
      </c>
      <c r="G2" s="157"/>
      <c r="H2" s="158"/>
    </row>
    <row r="3" spans="1:8" x14ac:dyDescent="0.15">
      <c r="A3" s="154" t="s">
        <v>541</v>
      </c>
      <c r="B3" s="159"/>
      <c r="C3" s="160"/>
      <c r="D3" s="161">
        <v>11946</v>
      </c>
      <c r="E3" s="162"/>
      <c r="F3" s="163">
        <v>109920</v>
      </c>
      <c r="G3" s="164"/>
      <c r="H3" s="165"/>
    </row>
    <row r="4" spans="1:8" x14ac:dyDescent="0.15">
      <c r="A4" s="166"/>
      <c r="B4" s="167"/>
      <c r="C4" s="168"/>
      <c r="D4" s="169">
        <v>7940</v>
      </c>
      <c r="E4" s="170"/>
      <c r="F4" s="171">
        <v>62739</v>
      </c>
      <c r="G4" s="172"/>
      <c r="H4" s="173"/>
    </row>
    <row r="5" spans="1:8" x14ac:dyDescent="0.15">
      <c r="A5" s="154" t="s">
        <v>543</v>
      </c>
      <c r="B5" s="159"/>
      <c r="C5" s="160"/>
      <c r="D5" s="161">
        <v>31419</v>
      </c>
      <c r="E5" s="162"/>
      <c r="F5" s="163">
        <v>119882</v>
      </c>
      <c r="G5" s="164"/>
      <c r="H5" s="165"/>
    </row>
    <row r="6" spans="1:8" x14ac:dyDescent="0.15">
      <c r="A6" s="166"/>
      <c r="B6" s="167"/>
      <c r="C6" s="168"/>
      <c r="D6" s="169">
        <v>27064</v>
      </c>
      <c r="E6" s="170"/>
      <c r="F6" s="171">
        <v>66481</v>
      </c>
      <c r="G6" s="172"/>
      <c r="H6" s="173"/>
    </row>
    <row r="7" spans="1:8" x14ac:dyDescent="0.15">
      <c r="A7" s="154" t="s">
        <v>544</v>
      </c>
      <c r="B7" s="159"/>
      <c r="C7" s="160"/>
      <c r="D7" s="161">
        <v>53230</v>
      </c>
      <c r="E7" s="162"/>
      <c r="F7" s="163">
        <v>116162</v>
      </c>
      <c r="G7" s="164"/>
      <c r="H7" s="165"/>
    </row>
    <row r="8" spans="1:8" x14ac:dyDescent="0.15">
      <c r="A8" s="166"/>
      <c r="B8" s="167"/>
      <c r="C8" s="168"/>
      <c r="D8" s="169">
        <v>27256</v>
      </c>
      <c r="E8" s="170"/>
      <c r="F8" s="171">
        <v>61562</v>
      </c>
      <c r="G8" s="172"/>
      <c r="H8" s="173"/>
    </row>
    <row r="9" spans="1:8" x14ac:dyDescent="0.15">
      <c r="A9" s="154" t="s">
        <v>545</v>
      </c>
      <c r="B9" s="159"/>
      <c r="C9" s="160"/>
      <c r="D9" s="161">
        <v>76441</v>
      </c>
      <c r="E9" s="162"/>
      <c r="F9" s="163">
        <v>121449</v>
      </c>
      <c r="G9" s="164"/>
      <c r="H9" s="165"/>
    </row>
    <row r="10" spans="1:8" x14ac:dyDescent="0.15">
      <c r="A10" s="166"/>
      <c r="B10" s="167"/>
      <c r="C10" s="168"/>
      <c r="D10" s="169">
        <v>44712</v>
      </c>
      <c r="E10" s="170"/>
      <c r="F10" s="171">
        <v>62922</v>
      </c>
      <c r="G10" s="172"/>
      <c r="H10" s="173"/>
    </row>
    <row r="11" spans="1:8" x14ac:dyDescent="0.15">
      <c r="A11" s="154" t="s">
        <v>546</v>
      </c>
      <c r="B11" s="159"/>
      <c r="C11" s="160"/>
      <c r="D11" s="161">
        <v>36379</v>
      </c>
      <c r="E11" s="162"/>
      <c r="F11" s="163">
        <v>145139</v>
      </c>
      <c r="G11" s="164"/>
      <c r="H11" s="165"/>
    </row>
    <row r="12" spans="1:8" x14ac:dyDescent="0.15">
      <c r="A12" s="166"/>
      <c r="B12" s="167"/>
      <c r="C12" s="174"/>
      <c r="D12" s="169">
        <v>30114</v>
      </c>
      <c r="E12" s="170"/>
      <c r="F12" s="171">
        <v>83762</v>
      </c>
      <c r="G12" s="172"/>
      <c r="H12" s="173"/>
    </row>
    <row r="13" spans="1:8" x14ac:dyDescent="0.15">
      <c r="A13" s="154"/>
      <c r="B13" s="159"/>
      <c r="C13" s="175"/>
      <c r="D13" s="176">
        <v>41883</v>
      </c>
      <c r="E13" s="177"/>
      <c r="F13" s="178">
        <v>122510</v>
      </c>
      <c r="G13" s="179"/>
      <c r="H13" s="165"/>
    </row>
    <row r="14" spans="1:8" x14ac:dyDescent="0.15">
      <c r="A14" s="166"/>
      <c r="B14" s="167"/>
      <c r="C14" s="168"/>
      <c r="D14" s="169">
        <v>27417</v>
      </c>
      <c r="E14" s="170"/>
      <c r="F14" s="171">
        <v>67493</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26.09</v>
      </c>
      <c r="C19" s="180">
        <f>ROUND(VALUE(SUBSTITUTE(実質収支比率等に係る経年分析!G$48,"▲","-")),2)</f>
        <v>18.510000000000002</v>
      </c>
      <c r="D19" s="180">
        <f>ROUND(VALUE(SUBSTITUTE(実質収支比率等に係る経年分析!H$48,"▲","-")),2)</f>
        <v>5.62</v>
      </c>
      <c r="E19" s="180">
        <f>ROUND(VALUE(SUBSTITUTE(実質収支比率等に係る経年分析!I$48,"▲","-")),2)</f>
        <v>4.8</v>
      </c>
      <c r="F19" s="180">
        <f>ROUND(VALUE(SUBSTITUTE(実質収支比率等に係る経年分析!J$48,"▲","-")),2)</f>
        <v>2.27</v>
      </c>
    </row>
    <row r="20" spans="1:11" x14ac:dyDescent="0.15">
      <c r="A20" s="180" t="s">
        <v>55</v>
      </c>
      <c r="B20" s="180">
        <f>ROUND(VALUE(SUBSTITUTE(実質収支比率等に係る経年分析!F$47,"▲","-")),2)</f>
        <v>42.09</v>
      </c>
      <c r="C20" s="180">
        <f>ROUND(VALUE(SUBSTITUTE(実質収支比率等に係る経年分析!G$47,"▲","-")),2)</f>
        <v>44.55</v>
      </c>
      <c r="D20" s="180">
        <f>ROUND(VALUE(SUBSTITUTE(実質収支比率等に係る経年分析!H$47,"▲","-")),2)</f>
        <v>43.92</v>
      </c>
      <c r="E20" s="180">
        <f>ROUND(VALUE(SUBSTITUTE(実質収支比率等に係る経年分析!I$47,"▲","-")),2)</f>
        <v>32.549999999999997</v>
      </c>
      <c r="F20" s="180">
        <f>ROUND(VALUE(SUBSTITUTE(実質収支比率等に係る経年分析!J$47,"▲","-")),2)</f>
        <v>30.16</v>
      </c>
    </row>
    <row r="21" spans="1:11" x14ac:dyDescent="0.15">
      <c r="A21" s="180" t="s">
        <v>56</v>
      </c>
      <c r="B21" s="180">
        <f>IF(ISNUMBER(VALUE(SUBSTITUTE(実質収支比率等に係る経年分析!F$49,"▲","-"))),ROUND(VALUE(SUBSTITUTE(実質収支比率等に係る経年分析!F$49,"▲","-")),2),NA())</f>
        <v>6.02</v>
      </c>
      <c r="C21" s="180">
        <f>IF(ISNUMBER(VALUE(SUBSTITUTE(実質収支比率等に係る経年分析!G$49,"▲","-"))),ROUND(VALUE(SUBSTITUTE(実質収支比率等に係る経年分析!G$49,"▲","-")),2),NA())</f>
        <v>-8.98</v>
      </c>
      <c r="D21" s="180">
        <f>IF(ISNUMBER(VALUE(SUBSTITUTE(実質収支比率等に係る経年分析!H$49,"▲","-"))),ROUND(VALUE(SUBSTITUTE(実質収支比率等に係る経年分析!H$49,"▲","-")),2),NA())</f>
        <v>-12.6</v>
      </c>
      <c r="E21" s="180">
        <f>IF(ISNUMBER(VALUE(SUBSTITUTE(実質収支比率等に係る経年分析!I$49,"▲","-"))),ROUND(VALUE(SUBSTITUTE(実質収支比率等に係る経年分析!I$49,"▲","-")),2),NA())</f>
        <v>-12.01</v>
      </c>
      <c r="F21" s="180">
        <f>IF(ISNUMBER(VALUE(SUBSTITUTE(実質収支比率等に係る経年分析!J$49,"▲","-"))),ROUND(VALUE(SUBSTITUTE(実質収支比率等に係る経年分析!J$49,"▲","-")),2),NA())</f>
        <v>-5.27</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介護保険特別会計（保険事業勘定）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0.68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1.36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1.46</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27.2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19.62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6.74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5.94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3.44</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16.899999999999999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16.88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16.260000000000002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16.12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16.75</v>
      </c>
    </row>
    <row r="35" spans="1:16" x14ac:dyDescent="0.15">
      <c r="A35" s="181" t="str">
        <f>IF(連結実質赤字比率に係る赤字・黒字の構成分析!C$35="",NA(),連結実質赤字比率に係る赤字・黒字の構成分析!C$35)</f>
        <v>国民健康保険特別会計</v>
      </c>
      <c r="B35" s="181">
        <f>IF(ROUND(VALUE(SUBSTITUTE(連結実質赤字比率に係る赤字・黒字の構成分析!F$35,"▲", "-")), 2) &lt; 0, ABS(ROUND(VALUE(SUBSTITUTE(連結実質赤字比率に係る赤字・黒字の構成分析!F$35,"▲", "-")), 2)), NA())</f>
        <v>3.1</v>
      </c>
      <c r="C35" s="181" t="e">
        <f>IF(ROUND(VALUE(SUBSTITUTE(連結実質赤字比率に係る赤字・黒字の構成分析!F$35,"▲", "-")), 2) &gt;= 0, ABS(ROUND(VALUE(SUBSTITUTE(連結実質赤字比率に係る赤字・黒字の構成分析!F$35,"▲", "-")), 2)), NA())</f>
        <v>#N/A</v>
      </c>
      <c r="D35" s="181">
        <f>IF(ROUND(VALUE(SUBSTITUTE(連結実質赤字比率に係る赤字・黒字の構成分析!G$35,"▲", "-")), 2) &lt; 0, ABS(ROUND(VALUE(SUBSTITUTE(連結実質赤字比率に係る赤字・黒字の構成分析!G$35,"▲", "-")), 2)), NA())</f>
        <v>4.28</v>
      </c>
      <c r="E35" s="181" t="e">
        <f>IF(ROUND(VALUE(SUBSTITUTE(連結実質赤字比率に係る赤字・黒字の構成分析!G$35,"▲", "-")), 2) &gt;= 0, ABS(ROUND(VALUE(SUBSTITUTE(連結実質赤字比率に係る赤字・黒字の構成分析!G$35,"▲", "-")), 2)), NA())</f>
        <v>#N/A</v>
      </c>
      <c r="F35" s="181">
        <f>IF(ROUND(VALUE(SUBSTITUTE(連結実質赤字比率に係る赤字・黒字の構成分析!H$35,"▲", "-")), 2) &lt; 0, ABS(ROUND(VALUE(SUBSTITUTE(連結実質赤字比率に係る赤字・黒字の構成分析!H$35,"▲", "-")), 2)), NA())</f>
        <v>2.91</v>
      </c>
      <c r="G35" s="181" t="e">
        <f>IF(ROUND(VALUE(SUBSTITUTE(連結実質赤字比率に係る赤字・黒字の構成分析!H$35,"▲", "-")), 2) &gt;= 0, ABS(ROUND(VALUE(SUBSTITUTE(連結実質赤字比率に係る赤字・黒字の構成分析!H$35,"▲", "-")), 2)), NA())</f>
        <v>#N/A</v>
      </c>
      <c r="H35" s="181">
        <f>IF(ROUND(VALUE(SUBSTITUTE(連結実質赤字比率に係る赤字・黒字の構成分析!I$35,"▲", "-")), 2) &lt; 0, ABS(ROUND(VALUE(SUBSTITUTE(連結実質赤字比率に係る赤字・黒字の構成分析!I$35,"▲", "-")), 2)), NA())</f>
        <v>2.9</v>
      </c>
      <c r="I35" s="181" t="e">
        <f>IF(ROUND(VALUE(SUBSTITUTE(連結実質赤字比率に係る赤字・黒字の構成分析!I$35,"▲", "-")), 2) &gt;= 0, ABS(ROUND(VALUE(SUBSTITUTE(連結実質赤字比率に係る赤字・黒字の構成分析!I$35,"▲", "-")), 2)), NA())</f>
        <v>#N/A</v>
      </c>
      <c r="J35" s="181">
        <f>IF(ROUND(VALUE(SUBSTITUTE(連結実質赤字比率に係る赤字・黒字の構成分析!J$35,"▲", "-")), 2) &lt; 0, ABS(ROUND(VALUE(SUBSTITUTE(連結実質赤字比率に係る赤字・黒字の構成分析!J$35,"▲", "-")), 2)), NA())</f>
        <v>1.01</v>
      </c>
      <c r="K35" s="181" t="e">
        <f>IF(ROUND(VALUE(SUBSTITUTE(連結実質赤字比率に係る赤字・黒字の構成分析!J$35,"▲", "-")), 2) &gt;= 0, ABS(ROUND(VALUE(SUBSTITUTE(連結実質赤字比率に係る赤字・黒字の構成分析!J$35,"▲", "-")), 2)), NA())</f>
        <v>#N/A</v>
      </c>
    </row>
    <row r="36" spans="1:16" x14ac:dyDescent="0.15">
      <c r="A36" s="181" t="str">
        <f>IF(連結実質赤字比率に係る赤字・黒字の構成分析!C$34="",NA(),連結実質赤字比率に係る赤字・黒字の構成分析!C$34)</f>
        <v>住宅新築資金等貸付事業特別会計</v>
      </c>
      <c r="B36" s="181">
        <f>IF(ROUND(VALUE(SUBSTITUTE(連結実質赤字比率に係る赤字・黒字の構成分析!F$34,"▲", "-")), 2) &lt; 0, ABS(ROUND(VALUE(SUBSTITUTE(連結実質赤字比率に係る赤字・黒字の構成分析!F$34,"▲", "-")), 2)), NA())</f>
        <v>1.1100000000000001</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1.1000000000000001</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1.1200000000000001</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1.1399999999999999</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1.1599999999999999</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415</v>
      </c>
      <c r="E42" s="182"/>
      <c r="F42" s="182"/>
      <c r="G42" s="182">
        <f>'実質公債費比率（分子）の構造'!L$52</f>
        <v>331</v>
      </c>
      <c r="H42" s="182"/>
      <c r="I42" s="182"/>
      <c r="J42" s="182">
        <f>'実質公債費比率（分子）の構造'!M$52</f>
        <v>345</v>
      </c>
      <c r="K42" s="182"/>
      <c r="L42" s="182"/>
      <c r="M42" s="182">
        <f>'実質公債費比率（分子）の構造'!N$52</f>
        <v>346</v>
      </c>
      <c r="N42" s="182"/>
      <c r="O42" s="182"/>
      <c r="P42" s="182">
        <f>'実質公債費比率（分子）の構造'!O$52</f>
        <v>345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4</v>
      </c>
      <c r="C45" s="182"/>
      <c r="D45" s="182"/>
      <c r="E45" s="182">
        <f>'実質公債費比率（分子）の構造'!L$49</f>
        <v>5</v>
      </c>
      <c r="F45" s="182"/>
      <c r="G45" s="182"/>
      <c r="H45" s="182">
        <f>'実質公債費比率（分子）の構造'!M$49</f>
        <v>5</v>
      </c>
      <c r="I45" s="182"/>
      <c r="J45" s="182"/>
      <c r="K45" s="182">
        <f>'実質公債費比率（分子）の構造'!N$49</f>
        <v>6</v>
      </c>
      <c r="L45" s="182"/>
      <c r="M45" s="182"/>
      <c r="N45" s="182">
        <f>'実質公債費比率（分子）の構造'!O$49</f>
        <v>5</v>
      </c>
      <c r="O45" s="182"/>
      <c r="P45" s="182"/>
    </row>
    <row r="46" spans="1:16" x14ac:dyDescent="0.15">
      <c r="A46" s="182" t="s">
        <v>67</v>
      </c>
      <c r="B46" s="182">
        <f>'実質公債費比率（分子）の構造'!K$48</f>
        <v>90</v>
      </c>
      <c r="C46" s="182"/>
      <c r="D46" s="182"/>
      <c r="E46" s="182">
        <f>'実質公債費比率（分子）の構造'!L$48</f>
        <v>81</v>
      </c>
      <c r="F46" s="182"/>
      <c r="G46" s="182"/>
      <c r="H46" s="182">
        <f>'実質公債費比率（分子）の構造'!M$48</f>
        <v>99</v>
      </c>
      <c r="I46" s="182"/>
      <c r="J46" s="182"/>
      <c r="K46" s="182">
        <f>'実質公債費比率（分子）の構造'!N$48</f>
        <v>105</v>
      </c>
      <c r="L46" s="182"/>
      <c r="M46" s="182"/>
      <c r="N46" s="182">
        <f>'実質公債費比率（分子）の構造'!O$48</f>
        <v>101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375</v>
      </c>
      <c r="C49" s="182"/>
      <c r="D49" s="182"/>
      <c r="E49" s="182">
        <f>'実質公債費比率（分子）の構造'!L$45</f>
        <v>361</v>
      </c>
      <c r="F49" s="182"/>
      <c r="G49" s="182"/>
      <c r="H49" s="182">
        <f>'実質公債費比率（分子）の構造'!M$45</f>
        <v>362</v>
      </c>
      <c r="I49" s="182"/>
      <c r="J49" s="182"/>
      <c r="K49" s="182">
        <f>'実質公債費比率（分子）の構造'!N$45</f>
        <v>355</v>
      </c>
      <c r="L49" s="182"/>
      <c r="M49" s="182"/>
      <c r="N49" s="182">
        <f>'実質公債費比率（分子）の構造'!O$45</f>
        <v>351</v>
      </c>
      <c r="O49" s="182"/>
      <c r="P49" s="182"/>
    </row>
    <row r="50" spans="1:16" x14ac:dyDescent="0.15">
      <c r="A50" s="182" t="s">
        <v>71</v>
      </c>
      <c r="B50" s="182" t="e">
        <f>NA()</f>
        <v>#N/A</v>
      </c>
      <c r="C50" s="182">
        <f>IF(ISNUMBER('実質公債費比率（分子）の構造'!K$53),'実質公債費比率（分子）の構造'!K$53,NA())</f>
        <v>54</v>
      </c>
      <c r="D50" s="182" t="e">
        <f>NA()</f>
        <v>#N/A</v>
      </c>
      <c r="E50" s="182" t="e">
        <f>NA()</f>
        <v>#N/A</v>
      </c>
      <c r="F50" s="182">
        <f>IF(ISNUMBER('実質公債費比率（分子）の構造'!L$53),'実質公債費比率（分子）の構造'!L$53,NA())</f>
        <v>116</v>
      </c>
      <c r="G50" s="182" t="e">
        <f>NA()</f>
        <v>#N/A</v>
      </c>
      <c r="H50" s="182" t="e">
        <f>NA()</f>
        <v>#N/A</v>
      </c>
      <c r="I50" s="182">
        <f>IF(ISNUMBER('実質公債費比率（分子）の構造'!M$53),'実質公債費比率（分子）の構造'!M$53,NA())</f>
        <v>121</v>
      </c>
      <c r="J50" s="182" t="e">
        <f>NA()</f>
        <v>#N/A</v>
      </c>
      <c r="K50" s="182" t="e">
        <f>NA()</f>
        <v>#N/A</v>
      </c>
      <c r="L50" s="182">
        <f>IF(ISNUMBER('実質公債費比率（分子）の構造'!N$53),'実質公債費比率（分子）の構造'!N$53,NA())</f>
        <v>120</v>
      </c>
      <c r="M50" s="182" t="e">
        <f>NA()</f>
        <v>#N/A</v>
      </c>
      <c r="N50" s="182" t="e">
        <f>NA()</f>
        <v>#N/A</v>
      </c>
      <c r="O50" s="182">
        <f>IF(ISNUMBER('実質公債費比率（分子）の構造'!O$53),'実質公債費比率（分子）の構造'!O$53,NA())</f>
        <v>112</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3746</v>
      </c>
      <c r="E56" s="181"/>
      <c r="F56" s="181"/>
      <c r="G56" s="181">
        <f>'将来負担比率（分子）の構造'!J$52</f>
        <v>3582</v>
      </c>
      <c r="H56" s="181"/>
      <c r="I56" s="181"/>
      <c r="J56" s="181">
        <f>'将来負担比率（分子）の構造'!K$52</f>
        <v>3424</v>
      </c>
      <c r="K56" s="181"/>
      <c r="L56" s="181"/>
      <c r="M56" s="181">
        <f>'将来負担比率（分子）の構造'!L$52</f>
        <v>3366</v>
      </c>
      <c r="N56" s="181"/>
      <c r="O56" s="181"/>
      <c r="P56" s="181">
        <f>'将来負担比率（分子）の構造'!M$52</f>
        <v>3194</v>
      </c>
    </row>
    <row r="57" spans="1:16" x14ac:dyDescent="0.15">
      <c r="A57" s="181" t="s">
        <v>42</v>
      </c>
      <c r="B57" s="181"/>
      <c r="C57" s="181"/>
      <c r="D57" s="181">
        <f>'将来負担比率（分子）の構造'!I$51</f>
        <v>11</v>
      </c>
      <c r="E57" s="181"/>
      <c r="F57" s="181"/>
      <c r="G57" s="181">
        <f>'将来負担比率（分子）の構造'!J$51</f>
        <v>7</v>
      </c>
      <c r="H57" s="181"/>
      <c r="I57" s="181"/>
      <c r="J57" s="181">
        <f>'将来負担比率（分子）の構造'!K$51</f>
        <v>6</v>
      </c>
      <c r="K57" s="181"/>
      <c r="L57" s="181"/>
      <c r="M57" s="181">
        <f>'将来負担比率（分子）の構造'!L$51</f>
        <v>13</v>
      </c>
      <c r="N57" s="181"/>
      <c r="O57" s="181"/>
      <c r="P57" s="181">
        <f>'将来負担比率（分子）の構造'!M$51</f>
        <v>27</v>
      </c>
    </row>
    <row r="58" spans="1:16" x14ac:dyDescent="0.15">
      <c r="A58" s="181" t="s">
        <v>41</v>
      </c>
      <c r="B58" s="181"/>
      <c r="C58" s="181"/>
      <c r="D58" s="181">
        <f>'将来負担比率（分子）の構造'!I$50</f>
        <v>1652</v>
      </c>
      <c r="E58" s="181"/>
      <c r="F58" s="181"/>
      <c r="G58" s="181">
        <f>'将来負担比率（分子）の構造'!J$50</f>
        <v>1655</v>
      </c>
      <c r="H58" s="181"/>
      <c r="I58" s="181"/>
      <c r="J58" s="181">
        <f>'将来負担比率（分子）の構造'!K$50</f>
        <v>1654</v>
      </c>
      <c r="K58" s="181"/>
      <c r="L58" s="181"/>
      <c r="M58" s="181">
        <f>'将来負担比率（分子）の構造'!L$50</f>
        <v>1210</v>
      </c>
      <c r="N58" s="181"/>
      <c r="O58" s="181"/>
      <c r="P58" s="181">
        <f>'将来負担比率（分子）の構造'!M$50</f>
        <v>1150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365</v>
      </c>
      <c r="C62" s="181"/>
      <c r="D62" s="181"/>
      <c r="E62" s="181">
        <f>'将来負担比率（分子）の構造'!J$45</f>
        <v>317</v>
      </c>
      <c r="F62" s="181"/>
      <c r="G62" s="181"/>
      <c r="H62" s="181">
        <f>'将来負担比率（分子）の構造'!K$45</f>
        <v>349</v>
      </c>
      <c r="I62" s="181"/>
      <c r="J62" s="181"/>
      <c r="K62" s="181">
        <f>'将来負担比率（分子）の構造'!L$45</f>
        <v>281</v>
      </c>
      <c r="L62" s="181"/>
      <c r="M62" s="181"/>
      <c r="N62" s="181">
        <f>'将来負担比率（分子）の構造'!M$45</f>
        <v>275</v>
      </c>
      <c r="O62" s="181"/>
      <c r="P62" s="181"/>
    </row>
    <row r="63" spans="1:16" x14ac:dyDescent="0.15">
      <c r="A63" s="181" t="s">
        <v>34</v>
      </c>
      <c r="B63" s="181">
        <f>'将来負担比率（分子）の構造'!I$44</f>
        <v>60</v>
      </c>
      <c r="C63" s="181"/>
      <c r="D63" s="181"/>
      <c r="E63" s="181">
        <f>'将来負担比率（分子）の構造'!J$44</f>
        <v>59</v>
      </c>
      <c r="F63" s="181"/>
      <c r="G63" s="181"/>
      <c r="H63" s="181">
        <f>'将来負担比率（分子）の構造'!K$44</f>
        <v>69</v>
      </c>
      <c r="I63" s="181"/>
      <c r="J63" s="181"/>
      <c r="K63" s="181">
        <f>'将来負担比率（分子）の構造'!L$44</f>
        <v>70</v>
      </c>
      <c r="L63" s="181"/>
      <c r="M63" s="181"/>
      <c r="N63" s="181">
        <f>'将来負担比率（分子）の構造'!M$44</f>
        <v>64</v>
      </c>
      <c r="O63" s="181"/>
      <c r="P63" s="181"/>
    </row>
    <row r="64" spans="1:16" x14ac:dyDescent="0.15">
      <c r="A64" s="181" t="s">
        <v>33</v>
      </c>
      <c r="B64" s="181">
        <f>'将来負担比率（分子）の構造'!I$43</f>
        <v>1318</v>
      </c>
      <c r="C64" s="181"/>
      <c r="D64" s="181"/>
      <c r="E64" s="181">
        <f>'将来負担比率（分子）の構造'!J$43</f>
        <v>1285</v>
      </c>
      <c r="F64" s="181"/>
      <c r="G64" s="181"/>
      <c r="H64" s="181">
        <f>'将来負担比率（分子）の構造'!K$43</f>
        <v>1625</v>
      </c>
      <c r="I64" s="181"/>
      <c r="J64" s="181"/>
      <c r="K64" s="181">
        <f>'将来負担比率（分子）の構造'!L$43</f>
        <v>1653</v>
      </c>
      <c r="L64" s="181"/>
      <c r="M64" s="181"/>
      <c r="N64" s="181">
        <f>'将来負担比率（分子）の構造'!M$43</f>
        <v>1535</v>
      </c>
      <c r="O64" s="181"/>
      <c r="P64" s="181"/>
    </row>
    <row r="65" spans="1:16" x14ac:dyDescent="0.15">
      <c r="A65" s="181" t="s">
        <v>32</v>
      </c>
      <c r="B65" s="181">
        <f>'将来負担比率（分子）の構造'!I$42</f>
        <v>38</v>
      </c>
      <c r="C65" s="181"/>
      <c r="D65" s="181"/>
      <c r="E65" s="181">
        <f>'将来負担比率（分子）の構造'!J$42</f>
        <v>23</v>
      </c>
      <c r="F65" s="181"/>
      <c r="G65" s="181"/>
      <c r="H65" s="181">
        <f>'将来負担比率（分子）の構造'!K$42</f>
        <v>23</v>
      </c>
      <c r="I65" s="181"/>
      <c r="J65" s="181"/>
      <c r="K65" s="181">
        <f>'将来負担比率（分子）の構造'!L$42</f>
        <v>23</v>
      </c>
      <c r="L65" s="181"/>
      <c r="M65" s="181"/>
      <c r="N65" s="181">
        <f>'将来負担比率（分子）の構造'!M$42</f>
        <v>23</v>
      </c>
      <c r="O65" s="181"/>
      <c r="P65" s="181"/>
    </row>
    <row r="66" spans="1:16" x14ac:dyDescent="0.15">
      <c r="A66" s="181" t="s">
        <v>31</v>
      </c>
      <c r="B66" s="181">
        <f>'将来負担比率（分子）の構造'!I$41</f>
        <v>3422</v>
      </c>
      <c r="C66" s="181"/>
      <c r="D66" s="181"/>
      <c r="E66" s="181">
        <f>'将来負担比率（分子）の構造'!J$41</f>
        <v>3227</v>
      </c>
      <c r="F66" s="181"/>
      <c r="G66" s="181"/>
      <c r="H66" s="181">
        <f>'将来負担比率（分子）の構造'!K$41</f>
        <v>3085</v>
      </c>
      <c r="I66" s="181"/>
      <c r="J66" s="181"/>
      <c r="K66" s="181">
        <f>'将来負担比率（分子）の構造'!L$41</f>
        <v>3232</v>
      </c>
      <c r="L66" s="181"/>
      <c r="M66" s="181"/>
      <c r="N66" s="181">
        <f>'将来負担比率（分子）の構造'!M$41</f>
        <v>3111</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68</v>
      </c>
      <c r="J67" s="181" t="e">
        <f>NA()</f>
        <v>#N/A</v>
      </c>
      <c r="K67" s="181" t="e">
        <f>NA()</f>
        <v>#N/A</v>
      </c>
      <c r="L67" s="181">
        <f>IF(ISNUMBER('将来負担比率（分子）の構造'!L$53), IF('将来負担比率（分子）の構造'!L$53 &lt; 0, 0, '将来負担比率（分子）の構造'!L$53), NA())</f>
        <v>670</v>
      </c>
      <c r="M67" s="181" t="e">
        <f>NA()</f>
        <v>#N/A</v>
      </c>
      <c r="N67" s="181" t="e">
        <f>NA()</f>
        <v>#N/A</v>
      </c>
      <c r="O67" s="181">
        <f>IF(ISNUMBER('将来負担比率（分子）の構造'!M$53), IF('将来負担比率（分子）の構造'!M$53 &lt; 0, 0, '将来負担比率（分子）の構造'!M$53), NA())</f>
        <v>637</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975</v>
      </c>
      <c r="C72" s="185">
        <f>基金残高に係る経年分析!G55</f>
        <v>725</v>
      </c>
      <c r="D72" s="185">
        <f>基金残高に係る経年分析!H55</f>
        <v>665</v>
      </c>
    </row>
    <row r="73" spans="1:16" x14ac:dyDescent="0.15">
      <c r="A73" s="184" t="s">
        <v>78</v>
      </c>
      <c r="B73" s="185">
        <f>基金残高に係る経年分析!F56</f>
        <v>484</v>
      </c>
      <c r="C73" s="185">
        <f>基金残高に係る経年分析!G56</f>
        <v>485</v>
      </c>
      <c r="D73" s="185">
        <f>基金残高に係る経年分析!H56</f>
        <v>485</v>
      </c>
    </row>
    <row r="74" spans="1:16" x14ac:dyDescent="0.15">
      <c r="A74" s="184" t="s">
        <v>79</v>
      </c>
      <c r="B74" s="185">
        <f>基金残高に係る経年分析!F57</f>
        <v>234</v>
      </c>
      <c r="C74" s="185">
        <f>基金残高に係る経年分析!G57</f>
        <v>229</v>
      </c>
      <c r="D74" s="185">
        <f>基金残高に係る経年分析!H57</f>
        <v>233</v>
      </c>
    </row>
  </sheetData>
  <sheetProtection algorithmName="SHA-512" hashValue="0UgxTjzLNNH4Bqz2VmGKUCziutBpeixy5tbku18ujBXBJN1osJaPPDw28YRNEy8TN/BW/D7TXTXaA7vxsvSHVg==" saltValue="3VOsKBRqtFsCURBq/S99w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207</v>
      </c>
      <c r="DI1" s="622"/>
      <c r="DJ1" s="622"/>
      <c r="DK1" s="622"/>
      <c r="DL1" s="622"/>
      <c r="DM1" s="622"/>
      <c r="DN1" s="623"/>
      <c r="DO1" s="226"/>
      <c r="DP1" s="621" t="s">
        <v>208</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209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210</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211</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212</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213</v>
      </c>
      <c r="S4" s="625"/>
      <c r="T4" s="625"/>
      <c r="U4" s="625"/>
      <c r="V4" s="625"/>
      <c r="W4" s="625"/>
      <c r="X4" s="625"/>
      <c r="Y4" s="626"/>
      <c r="Z4" s="624" t="s">
        <v>214</v>
      </c>
      <c r="AA4" s="625"/>
      <c r="AB4" s="625"/>
      <c r="AC4" s="626"/>
      <c r="AD4" s="624" t="s">
        <v>215</v>
      </c>
      <c r="AE4" s="625"/>
      <c r="AF4" s="625"/>
      <c r="AG4" s="625"/>
      <c r="AH4" s="625"/>
      <c r="AI4" s="625"/>
      <c r="AJ4" s="625"/>
      <c r="AK4" s="626"/>
      <c r="AL4" s="624" t="s">
        <v>214</v>
      </c>
      <c r="AM4" s="625"/>
      <c r="AN4" s="625"/>
      <c r="AO4" s="626"/>
      <c r="AP4" s="630" t="s">
        <v>216</v>
      </c>
      <c r="AQ4" s="630"/>
      <c r="AR4" s="630"/>
      <c r="AS4" s="630"/>
      <c r="AT4" s="630"/>
      <c r="AU4" s="630"/>
      <c r="AV4" s="630"/>
      <c r="AW4" s="630"/>
      <c r="AX4" s="630"/>
      <c r="AY4" s="630"/>
      <c r="AZ4" s="630"/>
      <c r="BA4" s="630"/>
      <c r="BB4" s="630"/>
      <c r="BC4" s="630"/>
      <c r="BD4" s="630"/>
      <c r="BE4" s="630"/>
      <c r="BF4" s="630"/>
      <c r="BG4" s="630" t="s">
        <v>217</v>
      </c>
      <c r="BH4" s="630"/>
      <c r="BI4" s="630"/>
      <c r="BJ4" s="630"/>
      <c r="BK4" s="630"/>
      <c r="BL4" s="630"/>
      <c r="BM4" s="630"/>
      <c r="BN4" s="630"/>
      <c r="BO4" s="630" t="s">
        <v>214</v>
      </c>
      <c r="BP4" s="630"/>
      <c r="BQ4" s="630"/>
      <c r="BR4" s="630"/>
      <c r="BS4" s="630" t="s">
        <v>218</v>
      </c>
      <c r="BT4" s="630"/>
      <c r="BU4" s="630"/>
      <c r="BV4" s="630"/>
      <c r="BW4" s="630"/>
      <c r="BX4" s="630"/>
      <c r="BY4" s="630"/>
      <c r="BZ4" s="630"/>
      <c r="CA4" s="630"/>
      <c r="CB4" s="630"/>
      <c r="CD4" s="627" t="s">
        <v>219</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220</v>
      </c>
      <c r="C5" s="632"/>
      <c r="D5" s="632"/>
      <c r="E5" s="632"/>
      <c r="F5" s="632"/>
      <c r="G5" s="632"/>
      <c r="H5" s="632"/>
      <c r="I5" s="632"/>
      <c r="J5" s="632"/>
      <c r="K5" s="632"/>
      <c r="L5" s="632"/>
      <c r="M5" s="632"/>
      <c r="N5" s="632"/>
      <c r="O5" s="632"/>
      <c r="P5" s="632"/>
      <c r="Q5" s="633"/>
      <c r="R5" s="634">
        <v>748297</v>
      </c>
      <c r="S5" s="635"/>
      <c r="T5" s="635"/>
      <c r="U5" s="635"/>
      <c r="V5" s="635"/>
      <c r="W5" s="635"/>
      <c r="X5" s="635"/>
      <c r="Y5" s="636"/>
      <c r="Z5" s="637">
        <v>22.6</v>
      </c>
      <c r="AA5" s="637"/>
      <c r="AB5" s="637"/>
      <c r="AC5" s="637"/>
      <c r="AD5" s="638">
        <v>748297</v>
      </c>
      <c r="AE5" s="638"/>
      <c r="AF5" s="638"/>
      <c r="AG5" s="638"/>
      <c r="AH5" s="638"/>
      <c r="AI5" s="638"/>
      <c r="AJ5" s="638"/>
      <c r="AK5" s="638"/>
      <c r="AL5" s="639">
        <v>34.799999999999997</v>
      </c>
      <c r="AM5" s="640"/>
      <c r="AN5" s="640"/>
      <c r="AO5" s="641"/>
      <c r="AP5" s="631" t="s">
        <v>221</v>
      </c>
      <c r="AQ5" s="632"/>
      <c r="AR5" s="632"/>
      <c r="AS5" s="632"/>
      <c r="AT5" s="632"/>
      <c r="AU5" s="632"/>
      <c r="AV5" s="632"/>
      <c r="AW5" s="632"/>
      <c r="AX5" s="632"/>
      <c r="AY5" s="632"/>
      <c r="AZ5" s="632"/>
      <c r="BA5" s="632"/>
      <c r="BB5" s="632"/>
      <c r="BC5" s="632"/>
      <c r="BD5" s="632"/>
      <c r="BE5" s="632"/>
      <c r="BF5" s="633"/>
      <c r="BG5" s="645">
        <v>748297</v>
      </c>
      <c r="BH5" s="646"/>
      <c r="BI5" s="646"/>
      <c r="BJ5" s="646"/>
      <c r="BK5" s="646"/>
      <c r="BL5" s="646"/>
      <c r="BM5" s="646"/>
      <c r="BN5" s="647"/>
      <c r="BO5" s="648">
        <v>100</v>
      </c>
      <c r="BP5" s="648"/>
      <c r="BQ5" s="648"/>
      <c r="BR5" s="648"/>
      <c r="BS5" s="649" t="s">
        <v>126</v>
      </c>
      <c r="BT5" s="649"/>
      <c r="BU5" s="649"/>
      <c r="BV5" s="649"/>
      <c r="BW5" s="649"/>
      <c r="BX5" s="649"/>
      <c r="BY5" s="649"/>
      <c r="BZ5" s="649"/>
      <c r="CA5" s="649"/>
      <c r="CB5" s="653"/>
      <c r="CD5" s="627" t="s">
        <v>216</v>
      </c>
      <c r="CE5" s="628"/>
      <c r="CF5" s="628"/>
      <c r="CG5" s="628"/>
      <c r="CH5" s="628"/>
      <c r="CI5" s="628"/>
      <c r="CJ5" s="628"/>
      <c r="CK5" s="628"/>
      <c r="CL5" s="628"/>
      <c r="CM5" s="628"/>
      <c r="CN5" s="628"/>
      <c r="CO5" s="628"/>
      <c r="CP5" s="628"/>
      <c r="CQ5" s="629"/>
      <c r="CR5" s="627" t="s">
        <v>222</v>
      </c>
      <c r="CS5" s="628"/>
      <c r="CT5" s="628"/>
      <c r="CU5" s="628"/>
      <c r="CV5" s="628"/>
      <c r="CW5" s="628"/>
      <c r="CX5" s="628"/>
      <c r="CY5" s="629"/>
      <c r="CZ5" s="627" t="s">
        <v>214</v>
      </c>
      <c r="DA5" s="628"/>
      <c r="DB5" s="628"/>
      <c r="DC5" s="629"/>
      <c r="DD5" s="627" t="s">
        <v>223</v>
      </c>
      <c r="DE5" s="628"/>
      <c r="DF5" s="628"/>
      <c r="DG5" s="628"/>
      <c r="DH5" s="628"/>
      <c r="DI5" s="628"/>
      <c r="DJ5" s="628"/>
      <c r="DK5" s="628"/>
      <c r="DL5" s="628"/>
      <c r="DM5" s="628"/>
      <c r="DN5" s="628"/>
      <c r="DO5" s="628"/>
      <c r="DP5" s="629"/>
      <c r="DQ5" s="627" t="s">
        <v>224</v>
      </c>
      <c r="DR5" s="628"/>
      <c r="DS5" s="628"/>
      <c r="DT5" s="628"/>
      <c r="DU5" s="628"/>
      <c r="DV5" s="628"/>
      <c r="DW5" s="628"/>
      <c r="DX5" s="628"/>
      <c r="DY5" s="628"/>
      <c r="DZ5" s="628"/>
      <c r="EA5" s="628"/>
      <c r="EB5" s="628"/>
      <c r="EC5" s="629"/>
    </row>
    <row r="6" spans="2:143" ht="11.25" customHeight="1" x14ac:dyDescent="0.15">
      <c r="B6" s="642" t="s">
        <v>225</v>
      </c>
      <c r="C6" s="643"/>
      <c r="D6" s="643"/>
      <c r="E6" s="643"/>
      <c r="F6" s="643"/>
      <c r="G6" s="643"/>
      <c r="H6" s="643"/>
      <c r="I6" s="643"/>
      <c r="J6" s="643"/>
      <c r="K6" s="643"/>
      <c r="L6" s="643"/>
      <c r="M6" s="643"/>
      <c r="N6" s="643"/>
      <c r="O6" s="643"/>
      <c r="P6" s="643"/>
      <c r="Q6" s="644"/>
      <c r="R6" s="645">
        <v>27756</v>
      </c>
      <c r="S6" s="646"/>
      <c r="T6" s="646"/>
      <c r="U6" s="646"/>
      <c r="V6" s="646"/>
      <c r="W6" s="646"/>
      <c r="X6" s="646"/>
      <c r="Y6" s="647"/>
      <c r="Z6" s="648">
        <v>0.8</v>
      </c>
      <c r="AA6" s="648"/>
      <c r="AB6" s="648"/>
      <c r="AC6" s="648"/>
      <c r="AD6" s="649">
        <v>27756</v>
      </c>
      <c r="AE6" s="649"/>
      <c r="AF6" s="649"/>
      <c r="AG6" s="649"/>
      <c r="AH6" s="649"/>
      <c r="AI6" s="649"/>
      <c r="AJ6" s="649"/>
      <c r="AK6" s="649"/>
      <c r="AL6" s="650">
        <v>1.3</v>
      </c>
      <c r="AM6" s="651"/>
      <c r="AN6" s="651"/>
      <c r="AO6" s="652"/>
      <c r="AP6" s="642" t="s">
        <v>226</v>
      </c>
      <c r="AQ6" s="643"/>
      <c r="AR6" s="643"/>
      <c r="AS6" s="643"/>
      <c r="AT6" s="643"/>
      <c r="AU6" s="643"/>
      <c r="AV6" s="643"/>
      <c r="AW6" s="643"/>
      <c r="AX6" s="643"/>
      <c r="AY6" s="643"/>
      <c r="AZ6" s="643"/>
      <c r="BA6" s="643"/>
      <c r="BB6" s="643"/>
      <c r="BC6" s="643"/>
      <c r="BD6" s="643"/>
      <c r="BE6" s="643"/>
      <c r="BF6" s="644"/>
      <c r="BG6" s="645">
        <v>748297</v>
      </c>
      <c r="BH6" s="646"/>
      <c r="BI6" s="646"/>
      <c r="BJ6" s="646"/>
      <c r="BK6" s="646"/>
      <c r="BL6" s="646"/>
      <c r="BM6" s="646"/>
      <c r="BN6" s="647"/>
      <c r="BO6" s="648">
        <v>100</v>
      </c>
      <c r="BP6" s="648"/>
      <c r="BQ6" s="648"/>
      <c r="BR6" s="648"/>
      <c r="BS6" s="649" t="s">
        <v>126</v>
      </c>
      <c r="BT6" s="649"/>
      <c r="BU6" s="649"/>
      <c r="BV6" s="649"/>
      <c r="BW6" s="649"/>
      <c r="BX6" s="649"/>
      <c r="BY6" s="649"/>
      <c r="BZ6" s="649"/>
      <c r="CA6" s="649"/>
      <c r="CB6" s="653"/>
      <c r="CD6" s="656" t="s">
        <v>227</v>
      </c>
      <c r="CE6" s="657"/>
      <c r="CF6" s="657"/>
      <c r="CG6" s="657"/>
      <c r="CH6" s="657"/>
      <c r="CI6" s="657"/>
      <c r="CJ6" s="657"/>
      <c r="CK6" s="657"/>
      <c r="CL6" s="657"/>
      <c r="CM6" s="657"/>
      <c r="CN6" s="657"/>
      <c r="CO6" s="657"/>
      <c r="CP6" s="657"/>
      <c r="CQ6" s="658"/>
      <c r="CR6" s="645">
        <v>72270</v>
      </c>
      <c r="CS6" s="646"/>
      <c r="CT6" s="646"/>
      <c r="CU6" s="646"/>
      <c r="CV6" s="646"/>
      <c r="CW6" s="646"/>
      <c r="CX6" s="646"/>
      <c r="CY6" s="647"/>
      <c r="CZ6" s="639">
        <v>2.2999999999999998</v>
      </c>
      <c r="DA6" s="640"/>
      <c r="DB6" s="640"/>
      <c r="DC6" s="659"/>
      <c r="DD6" s="654" t="s">
        <v>126</v>
      </c>
      <c r="DE6" s="646"/>
      <c r="DF6" s="646"/>
      <c r="DG6" s="646"/>
      <c r="DH6" s="646"/>
      <c r="DI6" s="646"/>
      <c r="DJ6" s="646"/>
      <c r="DK6" s="646"/>
      <c r="DL6" s="646"/>
      <c r="DM6" s="646"/>
      <c r="DN6" s="646"/>
      <c r="DO6" s="646"/>
      <c r="DP6" s="647"/>
      <c r="DQ6" s="654">
        <v>72270</v>
      </c>
      <c r="DR6" s="646"/>
      <c r="DS6" s="646"/>
      <c r="DT6" s="646"/>
      <c r="DU6" s="646"/>
      <c r="DV6" s="646"/>
      <c r="DW6" s="646"/>
      <c r="DX6" s="646"/>
      <c r="DY6" s="646"/>
      <c r="DZ6" s="646"/>
      <c r="EA6" s="646"/>
      <c r="EB6" s="646"/>
      <c r="EC6" s="655"/>
    </row>
    <row r="7" spans="2:143" ht="11.25" customHeight="1" x14ac:dyDescent="0.15">
      <c r="B7" s="642" t="s">
        <v>228</v>
      </c>
      <c r="C7" s="643"/>
      <c r="D7" s="643"/>
      <c r="E7" s="643"/>
      <c r="F7" s="643"/>
      <c r="G7" s="643"/>
      <c r="H7" s="643"/>
      <c r="I7" s="643"/>
      <c r="J7" s="643"/>
      <c r="K7" s="643"/>
      <c r="L7" s="643"/>
      <c r="M7" s="643"/>
      <c r="N7" s="643"/>
      <c r="O7" s="643"/>
      <c r="P7" s="643"/>
      <c r="Q7" s="644"/>
      <c r="R7" s="645">
        <v>1091</v>
      </c>
      <c r="S7" s="646"/>
      <c r="T7" s="646"/>
      <c r="U7" s="646"/>
      <c r="V7" s="646"/>
      <c r="W7" s="646"/>
      <c r="X7" s="646"/>
      <c r="Y7" s="647"/>
      <c r="Z7" s="648">
        <v>0</v>
      </c>
      <c r="AA7" s="648"/>
      <c r="AB7" s="648"/>
      <c r="AC7" s="648"/>
      <c r="AD7" s="649">
        <v>1091</v>
      </c>
      <c r="AE7" s="649"/>
      <c r="AF7" s="649"/>
      <c r="AG7" s="649"/>
      <c r="AH7" s="649"/>
      <c r="AI7" s="649"/>
      <c r="AJ7" s="649"/>
      <c r="AK7" s="649"/>
      <c r="AL7" s="650">
        <v>0.1</v>
      </c>
      <c r="AM7" s="651"/>
      <c r="AN7" s="651"/>
      <c r="AO7" s="652"/>
      <c r="AP7" s="642" t="s">
        <v>229</v>
      </c>
      <c r="AQ7" s="643"/>
      <c r="AR7" s="643"/>
      <c r="AS7" s="643"/>
      <c r="AT7" s="643"/>
      <c r="AU7" s="643"/>
      <c r="AV7" s="643"/>
      <c r="AW7" s="643"/>
      <c r="AX7" s="643"/>
      <c r="AY7" s="643"/>
      <c r="AZ7" s="643"/>
      <c r="BA7" s="643"/>
      <c r="BB7" s="643"/>
      <c r="BC7" s="643"/>
      <c r="BD7" s="643"/>
      <c r="BE7" s="643"/>
      <c r="BF7" s="644"/>
      <c r="BG7" s="645">
        <v>356542</v>
      </c>
      <c r="BH7" s="646"/>
      <c r="BI7" s="646"/>
      <c r="BJ7" s="646"/>
      <c r="BK7" s="646"/>
      <c r="BL7" s="646"/>
      <c r="BM7" s="646"/>
      <c r="BN7" s="647"/>
      <c r="BO7" s="648">
        <v>47.6</v>
      </c>
      <c r="BP7" s="648"/>
      <c r="BQ7" s="648"/>
      <c r="BR7" s="648"/>
      <c r="BS7" s="649" t="s">
        <v>126</v>
      </c>
      <c r="BT7" s="649"/>
      <c r="BU7" s="649"/>
      <c r="BV7" s="649"/>
      <c r="BW7" s="649"/>
      <c r="BX7" s="649"/>
      <c r="BY7" s="649"/>
      <c r="BZ7" s="649"/>
      <c r="CA7" s="649"/>
      <c r="CB7" s="653"/>
      <c r="CD7" s="660" t="s">
        <v>230</v>
      </c>
      <c r="CE7" s="661"/>
      <c r="CF7" s="661"/>
      <c r="CG7" s="661"/>
      <c r="CH7" s="661"/>
      <c r="CI7" s="661"/>
      <c r="CJ7" s="661"/>
      <c r="CK7" s="661"/>
      <c r="CL7" s="661"/>
      <c r="CM7" s="661"/>
      <c r="CN7" s="661"/>
      <c r="CO7" s="661"/>
      <c r="CP7" s="661"/>
      <c r="CQ7" s="662"/>
      <c r="CR7" s="645">
        <v>542636</v>
      </c>
      <c r="CS7" s="646"/>
      <c r="CT7" s="646"/>
      <c r="CU7" s="646"/>
      <c r="CV7" s="646"/>
      <c r="CW7" s="646"/>
      <c r="CX7" s="646"/>
      <c r="CY7" s="647"/>
      <c r="CZ7" s="648">
        <v>16.899999999999999</v>
      </c>
      <c r="DA7" s="648"/>
      <c r="DB7" s="648"/>
      <c r="DC7" s="648"/>
      <c r="DD7" s="654">
        <v>29936</v>
      </c>
      <c r="DE7" s="646"/>
      <c r="DF7" s="646"/>
      <c r="DG7" s="646"/>
      <c r="DH7" s="646"/>
      <c r="DI7" s="646"/>
      <c r="DJ7" s="646"/>
      <c r="DK7" s="646"/>
      <c r="DL7" s="646"/>
      <c r="DM7" s="646"/>
      <c r="DN7" s="646"/>
      <c r="DO7" s="646"/>
      <c r="DP7" s="647"/>
      <c r="DQ7" s="654">
        <v>506605</v>
      </c>
      <c r="DR7" s="646"/>
      <c r="DS7" s="646"/>
      <c r="DT7" s="646"/>
      <c r="DU7" s="646"/>
      <c r="DV7" s="646"/>
      <c r="DW7" s="646"/>
      <c r="DX7" s="646"/>
      <c r="DY7" s="646"/>
      <c r="DZ7" s="646"/>
      <c r="EA7" s="646"/>
      <c r="EB7" s="646"/>
      <c r="EC7" s="655"/>
    </row>
    <row r="8" spans="2:143" ht="11.25" customHeight="1" x14ac:dyDescent="0.15">
      <c r="B8" s="642" t="s">
        <v>231</v>
      </c>
      <c r="C8" s="643"/>
      <c r="D8" s="643"/>
      <c r="E8" s="643"/>
      <c r="F8" s="643"/>
      <c r="G8" s="643"/>
      <c r="H8" s="643"/>
      <c r="I8" s="643"/>
      <c r="J8" s="643"/>
      <c r="K8" s="643"/>
      <c r="L8" s="643"/>
      <c r="M8" s="643"/>
      <c r="N8" s="643"/>
      <c r="O8" s="643"/>
      <c r="P8" s="643"/>
      <c r="Q8" s="644"/>
      <c r="R8" s="645">
        <v>7287</v>
      </c>
      <c r="S8" s="646"/>
      <c r="T8" s="646"/>
      <c r="U8" s="646"/>
      <c r="V8" s="646"/>
      <c r="W8" s="646"/>
      <c r="X8" s="646"/>
      <c r="Y8" s="647"/>
      <c r="Z8" s="648">
        <v>0.2</v>
      </c>
      <c r="AA8" s="648"/>
      <c r="AB8" s="648"/>
      <c r="AC8" s="648"/>
      <c r="AD8" s="649">
        <v>7287</v>
      </c>
      <c r="AE8" s="649"/>
      <c r="AF8" s="649"/>
      <c r="AG8" s="649"/>
      <c r="AH8" s="649"/>
      <c r="AI8" s="649"/>
      <c r="AJ8" s="649"/>
      <c r="AK8" s="649"/>
      <c r="AL8" s="650">
        <v>0.3</v>
      </c>
      <c r="AM8" s="651"/>
      <c r="AN8" s="651"/>
      <c r="AO8" s="652"/>
      <c r="AP8" s="642" t="s">
        <v>232</v>
      </c>
      <c r="AQ8" s="643"/>
      <c r="AR8" s="643"/>
      <c r="AS8" s="643"/>
      <c r="AT8" s="643"/>
      <c r="AU8" s="643"/>
      <c r="AV8" s="643"/>
      <c r="AW8" s="643"/>
      <c r="AX8" s="643"/>
      <c r="AY8" s="643"/>
      <c r="AZ8" s="643"/>
      <c r="BA8" s="643"/>
      <c r="BB8" s="643"/>
      <c r="BC8" s="643"/>
      <c r="BD8" s="643"/>
      <c r="BE8" s="643"/>
      <c r="BF8" s="644"/>
      <c r="BG8" s="645">
        <v>12652</v>
      </c>
      <c r="BH8" s="646"/>
      <c r="BI8" s="646"/>
      <c r="BJ8" s="646"/>
      <c r="BK8" s="646"/>
      <c r="BL8" s="646"/>
      <c r="BM8" s="646"/>
      <c r="BN8" s="647"/>
      <c r="BO8" s="648">
        <v>1.7</v>
      </c>
      <c r="BP8" s="648"/>
      <c r="BQ8" s="648"/>
      <c r="BR8" s="648"/>
      <c r="BS8" s="654" t="s">
        <v>233</v>
      </c>
      <c r="BT8" s="646"/>
      <c r="BU8" s="646"/>
      <c r="BV8" s="646"/>
      <c r="BW8" s="646"/>
      <c r="BX8" s="646"/>
      <c r="BY8" s="646"/>
      <c r="BZ8" s="646"/>
      <c r="CA8" s="646"/>
      <c r="CB8" s="655"/>
      <c r="CD8" s="660" t="s">
        <v>234</v>
      </c>
      <c r="CE8" s="661"/>
      <c r="CF8" s="661"/>
      <c r="CG8" s="661"/>
      <c r="CH8" s="661"/>
      <c r="CI8" s="661"/>
      <c r="CJ8" s="661"/>
      <c r="CK8" s="661"/>
      <c r="CL8" s="661"/>
      <c r="CM8" s="661"/>
      <c r="CN8" s="661"/>
      <c r="CO8" s="661"/>
      <c r="CP8" s="661"/>
      <c r="CQ8" s="662"/>
      <c r="CR8" s="645">
        <v>974569</v>
      </c>
      <c r="CS8" s="646"/>
      <c r="CT8" s="646"/>
      <c r="CU8" s="646"/>
      <c r="CV8" s="646"/>
      <c r="CW8" s="646"/>
      <c r="CX8" s="646"/>
      <c r="CY8" s="647"/>
      <c r="CZ8" s="648">
        <v>30.4</v>
      </c>
      <c r="DA8" s="648"/>
      <c r="DB8" s="648"/>
      <c r="DC8" s="648"/>
      <c r="DD8" s="654">
        <v>14097</v>
      </c>
      <c r="DE8" s="646"/>
      <c r="DF8" s="646"/>
      <c r="DG8" s="646"/>
      <c r="DH8" s="646"/>
      <c r="DI8" s="646"/>
      <c r="DJ8" s="646"/>
      <c r="DK8" s="646"/>
      <c r="DL8" s="646"/>
      <c r="DM8" s="646"/>
      <c r="DN8" s="646"/>
      <c r="DO8" s="646"/>
      <c r="DP8" s="647"/>
      <c r="DQ8" s="654">
        <v>626975</v>
      </c>
      <c r="DR8" s="646"/>
      <c r="DS8" s="646"/>
      <c r="DT8" s="646"/>
      <c r="DU8" s="646"/>
      <c r="DV8" s="646"/>
      <c r="DW8" s="646"/>
      <c r="DX8" s="646"/>
      <c r="DY8" s="646"/>
      <c r="DZ8" s="646"/>
      <c r="EA8" s="646"/>
      <c r="EB8" s="646"/>
      <c r="EC8" s="655"/>
    </row>
    <row r="9" spans="2:143" ht="11.25" customHeight="1" x14ac:dyDescent="0.15">
      <c r="B9" s="642" t="s">
        <v>235</v>
      </c>
      <c r="C9" s="643"/>
      <c r="D9" s="643"/>
      <c r="E9" s="643"/>
      <c r="F9" s="643"/>
      <c r="G9" s="643"/>
      <c r="H9" s="643"/>
      <c r="I9" s="643"/>
      <c r="J9" s="643"/>
      <c r="K9" s="643"/>
      <c r="L9" s="643"/>
      <c r="M9" s="643"/>
      <c r="N9" s="643"/>
      <c r="O9" s="643"/>
      <c r="P9" s="643"/>
      <c r="Q9" s="644"/>
      <c r="R9" s="645">
        <v>4150</v>
      </c>
      <c r="S9" s="646"/>
      <c r="T9" s="646"/>
      <c r="U9" s="646"/>
      <c r="V9" s="646"/>
      <c r="W9" s="646"/>
      <c r="X9" s="646"/>
      <c r="Y9" s="647"/>
      <c r="Z9" s="648">
        <v>0.1</v>
      </c>
      <c r="AA9" s="648"/>
      <c r="AB9" s="648"/>
      <c r="AC9" s="648"/>
      <c r="AD9" s="649">
        <v>4150</v>
      </c>
      <c r="AE9" s="649"/>
      <c r="AF9" s="649"/>
      <c r="AG9" s="649"/>
      <c r="AH9" s="649"/>
      <c r="AI9" s="649"/>
      <c r="AJ9" s="649"/>
      <c r="AK9" s="649"/>
      <c r="AL9" s="650">
        <v>0.2</v>
      </c>
      <c r="AM9" s="651"/>
      <c r="AN9" s="651"/>
      <c r="AO9" s="652"/>
      <c r="AP9" s="642" t="s">
        <v>236</v>
      </c>
      <c r="AQ9" s="643"/>
      <c r="AR9" s="643"/>
      <c r="AS9" s="643"/>
      <c r="AT9" s="643"/>
      <c r="AU9" s="643"/>
      <c r="AV9" s="643"/>
      <c r="AW9" s="643"/>
      <c r="AX9" s="643"/>
      <c r="AY9" s="643"/>
      <c r="AZ9" s="643"/>
      <c r="BA9" s="643"/>
      <c r="BB9" s="643"/>
      <c r="BC9" s="643"/>
      <c r="BD9" s="643"/>
      <c r="BE9" s="643"/>
      <c r="BF9" s="644"/>
      <c r="BG9" s="645">
        <v>286602</v>
      </c>
      <c r="BH9" s="646"/>
      <c r="BI9" s="646"/>
      <c r="BJ9" s="646"/>
      <c r="BK9" s="646"/>
      <c r="BL9" s="646"/>
      <c r="BM9" s="646"/>
      <c r="BN9" s="647"/>
      <c r="BO9" s="648">
        <v>38.299999999999997</v>
      </c>
      <c r="BP9" s="648"/>
      <c r="BQ9" s="648"/>
      <c r="BR9" s="648"/>
      <c r="BS9" s="654" t="s">
        <v>233</v>
      </c>
      <c r="BT9" s="646"/>
      <c r="BU9" s="646"/>
      <c r="BV9" s="646"/>
      <c r="BW9" s="646"/>
      <c r="BX9" s="646"/>
      <c r="BY9" s="646"/>
      <c r="BZ9" s="646"/>
      <c r="CA9" s="646"/>
      <c r="CB9" s="655"/>
      <c r="CD9" s="660" t="s">
        <v>237</v>
      </c>
      <c r="CE9" s="661"/>
      <c r="CF9" s="661"/>
      <c r="CG9" s="661"/>
      <c r="CH9" s="661"/>
      <c r="CI9" s="661"/>
      <c r="CJ9" s="661"/>
      <c r="CK9" s="661"/>
      <c r="CL9" s="661"/>
      <c r="CM9" s="661"/>
      <c r="CN9" s="661"/>
      <c r="CO9" s="661"/>
      <c r="CP9" s="661"/>
      <c r="CQ9" s="662"/>
      <c r="CR9" s="645">
        <v>326347</v>
      </c>
      <c r="CS9" s="646"/>
      <c r="CT9" s="646"/>
      <c r="CU9" s="646"/>
      <c r="CV9" s="646"/>
      <c r="CW9" s="646"/>
      <c r="CX9" s="646"/>
      <c r="CY9" s="647"/>
      <c r="CZ9" s="648">
        <v>10.199999999999999</v>
      </c>
      <c r="DA9" s="648"/>
      <c r="DB9" s="648"/>
      <c r="DC9" s="648"/>
      <c r="DD9" s="654" t="s">
        <v>126</v>
      </c>
      <c r="DE9" s="646"/>
      <c r="DF9" s="646"/>
      <c r="DG9" s="646"/>
      <c r="DH9" s="646"/>
      <c r="DI9" s="646"/>
      <c r="DJ9" s="646"/>
      <c r="DK9" s="646"/>
      <c r="DL9" s="646"/>
      <c r="DM9" s="646"/>
      <c r="DN9" s="646"/>
      <c r="DO9" s="646"/>
      <c r="DP9" s="647"/>
      <c r="DQ9" s="654">
        <v>310965</v>
      </c>
      <c r="DR9" s="646"/>
      <c r="DS9" s="646"/>
      <c r="DT9" s="646"/>
      <c r="DU9" s="646"/>
      <c r="DV9" s="646"/>
      <c r="DW9" s="646"/>
      <c r="DX9" s="646"/>
      <c r="DY9" s="646"/>
      <c r="DZ9" s="646"/>
      <c r="EA9" s="646"/>
      <c r="EB9" s="646"/>
      <c r="EC9" s="655"/>
    </row>
    <row r="10" spans="2:143" ht="11.25" customHeight="1" x14ac:dyDescent="0.15">
      <c r="B10" s="642" t="s">
        <v>238</v>
      </c>
      <c r="C10" s="643"/>
      <c r="D10" s="643"/>
      <c r="E10" s="643"/>
      <c r="F10" s="643"/>
      <c r="G10" s="643"/>
      <c r="H10" s="643"/>
      <c r="I10" s="643"/>
      <c r="J10" s="643"/>
      <c r="K10" s="643"/>
      <c r="L10" s="643"/>
      <c r="M10" s="643"/>
      <c r="N10" s="643"/>
      <c r="O10" s="643"/>
      <c r="P10" s="643"/>
      <c r="Q10" s="644"/>
      <c r="R10" s="645" t="s">
        <v>233</v>
      </c>
      <c r="S10" s="646"/>
      <c r="T10" s="646"/>
      <c r="U10" s="646"/>
      <c r="V10" s="646"/>
      <c r="W10" s="646"/>
      <c r="X10" s="646"/>
      <c r="Y10" s="647"/>
      <c r="Z10" s="648" t="s">
        <v>233</v>
      </c>
      <c r="AA10" s="648"/>
      <c r="AB10" s="648"/>
      <c r="AC10" s="648"/>
      <c r="AD10" s="649" t="s">
        <v>233</v>
      </c>
      <c r="AE10" s="649"/>
      <c r="AF10" s="649"/>
      <c r="AG10" s="649"/>
      <c r="AH10" s="649"/>
      <c r="AI10" s="649"/>
      <c r="AJ10" s="649"/>
      <c r="AK10" s="649"/>
      <c r="AL10" s="650" t="s">
        <v>233</v>
      </c>
      <c r="AM10" s="651"/>
      <c r="AN10" s="651"/>
      <c r="AO10" s="652"/>
      <c r="AP10" s="642" t="s">
        <v>239</v>
      </c>
      <c r="AQ10" s="643"/>
      <c r="AR10" s="643"/>
      <c r="AS10" s="643"/>
      <c r="AT10" s="643"/>
      <c r="AU10" s="643"/>
      <c r="AV10" s="643"/>
      <c r="AW10" s="643"/>
      <c r="AX10" s="643"/>
      <c r="AY10" s="643"/>
      <c r="AZ10" s="643"/>
      <c r="BA10" s="643"/>
      <c r="BB10" s="643"/>
      <c r="BC10" s="643"/>
      <c r="BD10" s="643"/>
      <c r="BE10" s="643"/>
      <c r="BF10" s="644"/>
      <c r="BG10" s="645">
        <v>11125</v>
      </c>
      <c r="BH10" s="646"/>
      <c r="BI10" s="646"/>
      <c r="BJ10" s="646"/>
      <c r="BK10" s="646"/>
      <c r="BL10" s="646"/>
      <c r="BM10" s="646"/>
      <c r="BN10" s="647"/>
      <c r="BO10" s="648">
        <v>1.5</v>
      </c>
      <c r="BP10" s="648"/>
      <c r="BQ10" s="648"/>
      <c r="BR10" s="648"/>
      <c r="BS10" s="654" t="s">
        <v>233</v>
      </c>
      <c r="BT10" s="646"/>
      <c r="BU10" s="646"/>
      <c r="BV10" s="646"/>
      <c r="BW10" s="646"/>
      <c r="BX10" s="646"/>
      <c r="BY10" s="646"/>
      <c r="BZ10" s="646"/>
      <c r="CA10" s="646"/>
      <c r="CB10" s="655"/>
      <c r="CD10" s="660" t="s">
        <v>240</v>
      </c>
      <c r="CE10" s="661"/>
      <c r="CF10" s="661"/>
      <c r="CG10" s="661"/>
      <c r="CH10" s="661"/>
      <c r="CI10" s="661"/>
      <c r="CJ10" s="661"/>
      <c r="CK10" s="661"/>
      <c r="CL10" s="661"/>
      <c r="CM10" s="661"/>
      <c r="CN10" s="661"/>
      <c r="CO10" s="661"/>
      <c r="CP10" s="661"/>
      <c r="CQ10" s="662"/>
      <c r="CR10" s="645" t="s">
        <v>233</v>
      </c>
      <c r="CS10" s="646"/>
      <c r="CT10" s="646"/>
      <c r="CU10" s="646"/>
      <c r="CV10" s="646"/>
      <c r="CW10" s="646"/>
      <c r="CX10" s="646"/>
      <c r="CY10" s="647"/>
      <c r="CZ10" s="648" t="s">
        <v>126</v>
      </c>
      <c r="DA10" s="648"/>
      <c r="DB10" s="648"/>
      <c r="DC10" s="648"/>
      <c r="DD10" s="654" t="s">
        <v>233</v>
      </c>
      <c r="DE10" s="646"/>
      <c r="DF10" s="646"/>
      <c r="DG10" s="646"/>
      <c r="DH10" s="646"/>
      <c r="DI10" s="646"/>
      <c r="DJ10" s="646"/>
      <c r="DK10" s="646"/>
      <c r="DL10" s="646"/>
      <c r="DM10" s="646"/>
      <c r="DN10" s="646"/>
      <c r="DO10" s="646"/>
      <c r="DP10" s="647"/>
      <c r="DQ10" s="654" t="s">
        <v>233</v>
      </c>
      <c r="DR10" s="646"/>
      <c r="DS10" s="646"/>
      <c r="DT10" s="646"/>
      <c r="DU10" s="646"/>
      <c r="DV10" s="646"/>
      <c r="DW10" s="646"/>
      <c r="DX10" s="646"/>
      <c r="DY10" s="646"/>
      <c r="DZ10" s="646"/>
      <c r="EA10" s="646"/>
      <c r="EB10" s="646"/>
      <c r="EC10" s="655"/>
    </row>
    <row r="11" spans="2:143" ht="11.25" customHeight="1" x14ac:dyDescent="0.15">
      <c r="B11" s="642" t="s">
        <v>241</v>
      </c>
      <c r="C11" s="643"/>
      <c r="D11" s="643"/>
      <c r="E11" s="643"/>
      <c r="F11" s="643"/>
      <c r="G11" s="643"/>
      <c r="H11" s="643"/>
      <c r="I11" s="643"/>
      <c r="J11" s="643"/>
      <c r="K11" s="643"/>
      <c r="L11" s="643"/>
      <c r="M11" s="643"/>
      <c r="N11" s="643"/>
      <c r="O11" s="643"/>
      <c r="P11" s="643"/>
      <c r="Q11" s="644"/>
      <c r="R11" s="645">
        <v>110103</v>
      </c>
      <c r="S11" s="646"/>
      <c r="T11" s="646"/>
      <c r="U11" s="646"/>
      <c r="V11" s="646"/>
      <c r="W11" s="646"/>
      <c r="X11" s="646"/>
      <c r="Y11" s="647"/>
      <c r="Z11" s="650">
        <v>3.3</v>
      </c>
      <c r="AA11" s="651"/>
      <c r="AB11" s="651"/>
      <c r="AC11" s="663"/>
      <c r="AD11" s="654">
        <v>110103</v>
      </c>
      <c r="AE11" s="646"/>
      <c r="AF11" s="646"/>
      <c r="AG11" s="646"/>
      <c r="AH11" s="646"/>
      <c r="AI11" s="646"/>
      <c r="AJ11" s="646"/>
      <c r="AK11" s="647"/>
      <c r="AL11" s="650">
        <v>5.0999999999999996</v>
      </c>
      <c r="AM11" s="651"/>
      <c r="AN11" s="651"/>
      <c r="AO11" s="652"/>
      <c r="AP11" s="642" t="s">
        <v>242</v>
      </c>
      <c r="AQ11" s="643"/>
      <c r="AR11" s="643"/>
      <c r="AS11" s="643"/>
      <c r="AT11" s="643"/>
      <c r="AU11" s="643"/>
      <c r="AV11" s="643"/>
      <c r="AW11" s="643"/>
      <c r="AX11" s="643"/>
      <c r="AY11" s="643"/>
      <c r="AZ11" s="643"/>
      <c r="BA11" s="643"/>
      <c r="BB11" s="643"/>
      <c r="BC11" s="643"/>
      <c r="BD11" s="643"/>
      <c r="BE11" s="643"/>
      <c r="BF11" s="644"/>
      <c r="BG11" s="645">
        <v>46163</v>
      </c>
      <c r="BH11" s="646"/>
      <c r="BI11" s="646"/>
      <c r="BJ11" s="646"/>
      <c r="BK11" s="646"/>
      <c r="BL11" s="646"/>
      <c r="BM11" s="646"/>
      <c r="BN11" s="647"/>
      <c r="BO11" s="648">
        <v>6.2</v>
      </c>
      <c r="BP11" s="648"/>
      <c r="BQ11" s="648"/>
      <c r="BR11" s="648"/>
      <c r="BS11" s="654" t="s">
        <v>233</v>
      </c>
      <c r="BT11" s="646"/>
      <c r="BU11" s="646"/>
      <c r="BV11" s="646"/>
      <c r="BW11" s="646"/>
      <c r="BX11" s="646"/>
      <c r="BY11" s="646"/>
      <c r="BZ11" s="646"/>
      <c r="CA11" s="646"/>
      <c r="CB11" s="655"/>
      <c r="CD11" s="660" t="s">
        <v>243</v>
      </c>
      <c r="CE11" s="661"/>
      <c r="CF11" s="661"/>
      <c r="CG11" s="661"/>
      <c r="CH11" s="661"/>
      <c r="CI11" s="661"/>
      <c r="CJ11" s="661"/>
      <c r="CK11" s="661"/>
      <c r="CL11" s="661"/>
      <c r="CM11" s="661"/>
      <c r="CN11" s="661"/>
      <c r="CO11" s="661"/>
      <c r="CP11" s="661"/>
      <c r="CQ11" s="662"/>
      <c r="CR11" s="645">
        <v>63096</v>
      </c>
      <c r="CS11" s="646"/>
      <c r="CT11" s="646"/>
      <c r="CU11" s="646"/>
      <c r="CV11" s="646"/>
      <c r="CW11" s="646"/>
      <c r="CX11" s="646"/>
      <c r="CY11" s="647"/>
      <c r="CZ11" s="648">
        <v>2</v>
      </c>
      <c r="DA11" s="648"/>
      <c r="DB11" s="648"/>
      <c r="DC11" s="648"/>
      <c r="DD11" s="654">
        <v>27869</v>
      </c>
      <c r="DE11" s="646"/>
      <c r="DF11" s="646"/>
      <c r="DG11" s="646"/>
      <c r="DH11" s="646"/>
      <c r="DI11" s="646"/>
      <c r="DJ11" s="646"/>
      <c r="DK11" s="646"/>
      <c r="DL11" s="646"/>
      <c r="DM11" s="646"/>
      <c r="DN11" s="646"/>
      <c r="DO11" s="646"/>
      <c r="DP11" s="647"/>
      <c r="DQ11" s="654">
        <v>27965</v>
      </c>
      <c r="DR11" s="646"/>
      <c r="DS11" s="646"/>
      <c r="DT11" s="646"/>
      <c r="DU11" s="646"/>
      <c r="DV11" s="646"/>
      <c r="DW11" s="646"/>
      <c r="DX11" s="646"/>
      <c r="DY11" s="646"/>
      <c r="DZ11" s="646"/>
      <c r="EA11" s="646"/>
      <c r="EB11" s="646"/>
      <c r="EC11" s="655"/>
    </row>
    <row r="12" spans="2:143" ht="11.25" customHeight="1" x14ac:dyDescent="0.15">
      <c r="B12" s="642" t="s">
        <v>244</v>
      </c>
      <c r="C12" s="643"/>
      <c r="D12" s="643"/>
      <c r="E12" s="643"/>
      <c r="F12" s="643"/>
      <c r="G12" s="643"/>
      <c r="H12" s="643"/>
      <c r="I12" s="643"/>
      <c r="J12" s="643"/>
      <c r="K12" s="643"/>
      <c r="L12" s="643"/>
      <c r="M12" s="643"/>
      <c r="N12" s="643"/>
      <c r="O12" s="643"/>
      <c r="P12" s="643"/>
      <c r="Q12" s="644"/>
      <c r="R12" s="645" t="s">
        <v>233</v>
      </c>
      <c r="S12" s="646"/>
      <c r="T12" s="646"/>
      <c r="U12" s="646"/>
      <c r="V12" s="646"/>
      <c r="W12" s="646"/>
      <c r="X12" s="646"/>
      <c r="Y12" s="647"/>
      <c r="Z12" s="648" t="s">
        <v>233</v>
      </c>
      <c r="AA12" s="648"/>
      <c r="AB12" s="648"/>
      <c r="AC12" s="648"/>
      <c r="AD12" s="649" t="s">
        <v>233</v>
      </c>
      <c r="AE12" s="649"/>
      <c r="AF12" s="649"/>
      <c r="AG12" s="649"/>
      <c r="AH12" s="649"/>
      <c r="AI12" s="649"/>
      <c r="AJ12" s="649"/>
      <c r="AK12" s="649"/>
      <c r="AL12" s="650" t="s">
        <v>233</v>
      </c>
      <c r="AM12" s="651"/>
      <c r="AN12" s="651"/>
      <c r="AO12" s="652"/>
      <c r="AP12" s="642" t="s">
        <v>245</v>
      </c>
      <c r="AQ12" s="643"/>
      <c r="AR12" s="643"/>
      <c r="AS12" s="643"/>
      <c r="AT12" s="643"/>
      <c r="AU12" s="643"/>
      <c r="AV12" s="643"/>
      <c r="AW12" s="643"/>
      <c r="AX12" s="643"/>
      <c r="AY12" s="643"/>
      <c r="AZ12" s="643"/>
      <c r="BA12" s="643"/>
      <c r="BB12" s="643"/>
      <c r="BC12" s="643"/>
      <c r="BD12" s="643"/>
      <c r="BE12" s="643"/>
      <c r="BF12" s="644"/>
      <c r="BG12" s="645">
        <v>339660</v>
      </c>
      <c r="BH12" s="646"/>
      <c r="BI12" s="646"/>
      <c r="BJ12" s="646"/>
      <c r="BK12" s="646"/>
      <c r="BL12" s="646"/>
      <c r="BM12" s="646"/>
      <c r="BN12" s="647"/>
      <c r="BO12" s="648">
        <v>45.4</v>
      </c>
      <c r="BP12" s="648"/>
      <c r="BQ12" s="648"/>
      <c r="BR12" s="648"/>
      <c r="BS12" s="654" t="s">
        <v>126</v>
      </c>
      <c r="BT12" s="646"/>
      <c r="BU12" s="646"/>
      <c r="BV12" s="646"/>
      <c r="BW12" s="646"/>
      <c r="BX12" s="646"/>
      <c r="BY12" s="646"/>
      <c r="BZ12" s="646"/>
      <c r="CA12" s="646"/>
      <c r="CB12" s="655"/>
      <c r="CD12" s="660" t="s">
        <v>246</v>
      </c>
      <c r="CE12" s="661"/>
      <c r="CF12" s="661"/>
      <c r="CG12" s="661"/>
      <c r="CH12" s="661"/>
      <c r="CI12" s="661"/>
      <c r="CJ12" s="661"/>
      <c r="CK12" s="661"/>
      <c r="CL12" s="661"/>
      <c r="CM12" s="661"/>
      <c r="CN12" s="661"/>
      <c r="CO12" s="661"/>
      <c r="CP12" s="661"/>
      <c r="CQ12" s="662"/>
      <c r="CR12" s="645">
        <v>32839</v>
      </c>
      <c r="CS12" s="646"/>
      <c r="CT12" s="646"/>
      <c r="CU12" s="646"/>
      <c r="CV12" s="646"/>
      <c r="CW12" s="646"/>
      <c r="CX12" s="646"/>
      <c r="CY12" s="647"/>
      <c r="CZ12" s="648">
        <v>1</v>
      </c>
      <c r="DA12" s="648"/>
      <c r="DB12" s="648"/>
      <c r="DC12" s="648"/>
      <c r="DD12" s="654">
        <v>10968</v>
      </c>
      <c r="DE12" s="646"/>
      <c r="DF12" s="646"/>
      <c r="DG12" s="646"/>
      <c r="DH12" s="646"/>
      <c r="DI12" s="646"/>
      <c r="DJ12" s="646"/>
      <c r="DK12" s="646"/>
      <c r="DL12" s="646"/>
      <c r="DM12" s="646"/>
      <c r="DN12" s="646"/>
      <c r="DO12" s="646"/>
      <c r="DP12" s="647"/>
      <c r="DQ12" s="654">
        <v>12732</v>
      </c>
      <c r="DR12" s="646"/>
      <c r="DS12" s="646"/>
      <c r="DT12" s="646"/>
      <c r="DU12" s="646"/>
      <c r="DV12" s="646"/>
      <c r="DW12" s="646"/>
      <c r="DX12" s="646"/>
      <c r="DY12" s="646"/>
      <c r="DZ12" s="646"/>
      <c r="EA12" s="646"/>
      <c r="EB12" s="646"/>
      <c r="EC12" s="655"/>
    </row>
    <row r="13" spans="2:143" ht="11.25" customHeight="1" x14ac:dyDescent="0.15">
      <c r="B13" s="642" t="s">
        <v>247</v>
      </c>
      <c r="C13" s="643"/>
      <c r="D13" s="643"/>
      <c r="E13" s="643"/>
      <c r="F13" s="643"/>
      <c r="G13" s="643"/>
      <c r="H13" s="643"/>
      <c r="I13" s="643"/>
      <c r="J13" s="643"/>
      <c r="K13" s="643"/>
      <c r="L13" s="643"/>
      <c r="M13" s="643"/>
      <c r="N13" s="643"/>
      <c r="O13" s="643"/>
      <c r="P13" s="643"/>
      <c r="Q13" s="644"/>
      <c r="R13" s="645" t="s">
        <v>126</v>
      </c>
      <c r="S13" s="646"/>
      <c r="T13" s="646"/>
      <c r="U13" s="646"/>
      <c r="V13" s="646"/>
      <c r="W13" s="646"/>
      <c r="X13" s="646"/>
      <c r="Y13" s="647"/>
      <c r="Z13" s="648" t="s">
        <v>233</v>
      </c>
      <c r="AA13" s="648"/>
      <c r="AB13" s="648"/>
      <c r="AC13" s="648"/>
      <c r="AD13" s="649" t="s">
        <v>126</v>
      </c>
      <c r="AE13" s="649"/>
      <c r="AF13" s="649"/>
      <c r="AG13" s="649"/>
      <c r="AH13" s="649"/>
      <c r="AI13" s="649"/>
      <c r="AJ13" s="649"/>
      <c r="AK13" s="649"/>
      <c r="AL13" s="650" t="s">
        <v>233</v>
      </c>
      <c r="AM13" s="651"/>
      <c r="AN13" s="651"/>
      <c r="AO13" s="652"/>
      <c r="AP13" s="642" t="s">
        <v>248</v>
      </c>
      <c r="AQ13" s="643"/>
      <c r="AR13" s="643"/>
      <c r="AS13" s="643"/>
      <c r="AT13" s="643"/>
      <c r="AU13" s="643"/>
      <c r="AV13" s="643"/>
      <c r="AW13" s="643"/>
      <c r="AX13" s="643"/>
      <c r="AY13" s="643"/>
      <c r="AZ13" s="643"/>
      <c r="BA13" s="643"/>
      <c r="BB13" s="643"/>
      <c r="BC13" s="643"/>
      <c r="BD13" s="643"/>
      <c r="BE13" s="643"/>
      <c r="BF13" s="644"/>
      <c r="BG13" s="645">
        <v>339660</v>
      </c>
      <c r="BH13" s="646"/>
      <c r="BI13" s="646"/>
      <c r="BJ13" s="646"/>
      <c r="BK13" s="646"/>
      <c r="BL13" s="646"/>
      <c r="BM13" s="646"/>
      <c r="BN13" s="647"/>
      <c r="BO13" s="648">
        <v>45.4</v>
      </c>
      <c r="BP13" s="648"/>
      <c r="BQ13" s="648"/>
      <c r="BR13" s="648"/>
      <c r="BS13" s="654" t="s">
        <v>233</v>
      </c>
      <c r="BT13" s="646"/>
      <c r="BU13" s="646"/>
      <c r="BV13" s="646"/>
      <c r="BW13" s="646"/>
      <c r="BX13" s="646"/>
      <c r="BY13" s="646"/>
      <c r="BZ13" s="646"/>
      <c r="CA13" s="646"/>
      <c r="CB13" s="655"/>
      <c r="CD13" s="660" t="s">
        <v>249</v>
      </c>
      <c r="CE13" s="661"/>
      <c r="CF13" s="661"/>
      <c r="CG13" s="661"/>
      <c r="CH13" s="661"/>
      <c r="CI13" s="661"/>
      <c r="CJ13" s="661"/>
      <c r="CK13" s="661"/>
      <c r="CL13" s="661"/>
      <c r="CM13" s="661"/>
      <c r="CN13" s="661"/>
      <c r="CO13" s="661"/>
      <c r="CP13" s="661"/>
      <c r="CQ13" s="662"/>
      <c r="CR13" s="645">
        <v>479569</v>
      </c>
      <c r="CS13" s="646"/>
      <c r="CT13" s="646"/>
      <c r="CU13" s="646"/>
      <c r="CV13" s="646"/>
      <c r="CW13" s="646"/>
      <c r="CX13" s="646"/>
      <c r="CY13" s="647"/>
      <c r="CZ13" s="648">
        <v>14.9</v>
      </c>
      <c r="DA13" s="648"/>
      <c r="DB13" s="648"/>
      <c r="DC13" s="648"/>
      <c r="DD13" s="654">
        <v>176377</v>
      </c>
      <c r="DE13" s="646"/>
      <c r="DF13" s="646"/>
      <c r="DG13" s="646"/>
      <c r="DH13" s="646"/>
      <c r="DI13" s="646"/>
      <c r="DJ13" s="646"/>
      <c r="DK13" s="646"/>
      <c r="DL13" s="646"/>
      <c r="DM13" s="646"/>
      <c r="DN13" s="646"/>
      <c r="DO13" s="646"/>
      <c r="DP13" s="647"/>
      <c r="DQ13" s="654">
        <v>303681</v>
      </c>
      <c r="DR13" s="646"/>
      <c r="DS13" s="646"/>
      <c r="DT13" s="646"/>
      <c r="DU13" s="646"/>
      <c r="DV13" s="646"/>
      <c r="DW13" s="646"/>
      <c r="DX13" s="646"/>
      <c r="DY13" s="646"/>
      <c r="DZ13" s="646"/>
      <c r="EA13" s="646"/>
      <c r="EB13" s="646"/>
      <c r="EC13" s="655"/>
    </row>
    <row r="14" spans="2:143" ht="11.25" customHeight="1" x14ac:dyDescent="0.15">
      <c r="B14" s="642" t="s">
        <v>250</v>
      </c>
      <c r="C14" s="643"/>
      <c r="D14" s="643"/>
      <c r="E14" s="643"/>
      <c r="F14" s="643"/>
      <c r="G14" s="643"/>
      <c r="H14" s="643"/>
      <c r="I14" s="643"/>
      <c r="J14" s="643"/>
      <c r="K14" s="643"/>
      <c r="L14" s="643"/>
      <c r="M14" s="643"/>
      <c r="N14" s="643"/>
      <c r="O14" s="643"/>
      <c r="P14" s="643"/>
      <c r="Q14" s="644"/>
      <c r="R14" s="645">
        <v>4140</v>
      </c>
      <c r="S14" s="646"/>
      <c r="T14" s="646"/>
      <c r="U14" s="646"/>
      <c r="V14" s="646"/>
      <c r="W14" s="646"/>
      <c r="X14" s="646"/>
      <c r="Y14" s="647"/>
      <c r="Z14" s="648">
        <v>0.1</v>
      </c>
      <c r="AA14" s="648"/>
      <c r="AB14" s="648"/>
      <c r="AC14" s="648"/>
      <c r="AD14" s="649">
        <v>4140</v>
      </c>
      <c r="AE14" s="649"/>
      <c r="AF14" s="649"/>
      <c r="AG14" s="649"/>
      <c r="AH14" s="649"/>
      <c r="AI14" s="649"/>
      <c r="AJ14" s="649"/>
      <c r="AK14" s="649"/>
      <c r="AL14" s="650">
        <v>0.2</v>
      </c>
      <c r="AM14" s="651"/>
      <c r="AN14" s="651"/>
      <c r="AO14" s="652"/>
      <c r="AP14" s="642" t="s">
        <v>251</v>
      </c>
      <c r="AQ14" s="643"/>
      <c r="AR14" s="643"/>
      <c r="AS14" s="643"/>
      <c r="AT14" s="643"/>
      <c r="AU14" s="643"/>
      <c r="AV14" s="643"/>
      <c r="AW14" s="643"/>
      <c r="AX14" s="643"/>
      <c r="AY14" s="643"/>
      <c r="AZ14" s="643"/>
      <c r="BA14" s="643"/>
      <c r="BB14" s="643"/>
      <c r="BC14" s="643"/>
      <c r="BD14" s="643"/>
      <c r="BE14" s="643"/>
      <c r="BF14" s="644"/>
      <c r="BG14" s="645">
        <v>19612</v>
      </c>
      <c r="BH14" s="646"/>
      <c r="BI14" s="646"/>
      <c r="BJ14" s="646"/>
      <c r="BK14" s="646"/>
      <c r="BL14" s="646"/>
      <c r="BM14" s="646"/>
      <c r="BN14" s="647"/>
      <c r="BO14" s="648">
        <v>2.6</v>
      </c>
      <c r="BP14" s="648"/>
      <c r="BQ14" s="648"/>
      <c r="BR14" s="648"/>
      <c r="BS14" s="654" t="s">
        <v>126</v>
      </c>
      <c r="BT14" s="646"/>
      <c r="BU14" s="646"/>
      <c r="BV14" s="646"/>
      <c r="BW14" s="646"/>
      <c r="BX14" s="646"/>
      <c r="BY14" s="646"/>
      <c r="BZ14" s="646"/>
      <c r="CA14" s="646"/>
      <c r="CB14" s="655"/>
      <c r="CD14" s="660" t="s">
        <v>252</v>
      </c>
      <c r="CE14" s="661"/>
      <c r="CF14" s="661"/>
      <c r="CG14" s="661"/>
      <c r="CH14" s="661"/>
      <c r="CI14" s="661"/>
      <c r="CJ14" s="661"/>
      <c r="CK14" s="661"/>
      <c r="CL14" s="661"/>
      <c r="CM14" s="661"/>
      <c r="CN14" s="661"/>
      <c r="CO14" s="661"/>
      <c r="CP14" s="661"/>
      <c r="CQ14" s="662"/>
      <c r="CR14" s="645">
        <v>116964</v>
      </c>
      <c r="CS14" s="646"/>
      <c r="CT14" s="646"/>
      <c r="CU14" s="646"/>
      <c r="CV14" s="646"/>
      <c r="CW14" s="646"/>
      <c r="CX14" s="646"/>
      <c r="CY14" s="647"/>
      <c r="CZ14" s="648">
        <v>3.6</v>
      </c>
      <c r="DA14" s="648"/>
      <c r="DB14" s="648"/>
      <c r="DC14" s="648"/>
      <c r="DD14" s="654" t="s">
        <v>126</v>
      </c>
      <c r="DE14" s="646"/>
      <c r="DF14" s="646"/>
      <c r="DG14" s="646"/>
      <c r="DH14" s="646"/>
      <c r="DI14" s="646"/>
      <c r="DJ14" s="646"/>
      <c r="DK14" s="646"/>
      <c r="DL14" s="646"/>
      <c r="DM14" s="646"/>
      <c r="DN14" s="646"/>
      <c r="DO14" s="646"/>
      <c r="DP14" s="647"/>
      <c r="DQ14" s="654">
        <v>116253</v>
      </c>
      <c r="DR14" s="646"/>
      <c r="DS14" s="646"/>
      <c r="DT14" s="646"/>
      <c r="DU14" s="646"/>
      <c r="DV14" s="646"/>
      <c r="DW14" s="646"/>
      <c r="DX14" s="646"/>
      <c r="DY14" s="646"/>
      <c r="DZ14" s="646"/>
      <c r="EA14" s="646"/>
      <c r="EB14" s="646"/>
      <c r="EC14" s="655"/>
    </row>
    <row r="15" spans="2:143" ht="11.25" customHeight="1" x14ac:dyDescent="0.15">
      <c r="B15" s="642" t="s">
        <v>253</v>
      </c>
      <c r="C15" s="643"/>
      <c r="D15" s="643"/>
      <c r="E15" s="643"/>
      <c r="F15" s="643"/>
      <c r="G15" s="643"/>
      <c r="H15" s="643"/>
      <c r="I15" s="643"/>
      <c r="J15" s="643"/>
      <c r="K15" s="643"/>
      <c r="L15" s="643"/>
      <c r="M15" s="643"/>
      <c r="N15" s="643"/>
      <c r="O15" s="643"/>
      <c r="P15" s="643"/>
      <c r="Q15" s="644"/>
      <c r="R15" s="645" t="s">
        <v>126</v>
      </c>
      <c r="S15" s="646"/>
      <c r="T15" s="646"/>
      <c r="U15" s="646"/>
      <c r="V15" s="646"/>
      <c r="W15" s="646"/>
      <c r="X15" s="646"/>
      <c r="Y15" s="647"/>
      <c r="Z15" s="648" t="s">
        <v>233</v>
      </c>
      <c r="AA15" s="648"/>
      <c r="AB15" s="648"/>
      <c r="AC15" s="648"/>
      <c r="AD15" s="649" t="s">
        <v>233</v>
      </c>
      <c r="AE15" s="649"/>
      <c r="AF15" s="649"/>
      <c r="AG15" s="649"/>
      <c r="AH15" s="649"/>
      <c r="AI15" s="649"/>
      <c r="AJ15" s="649"/>
      <c r="AK15" s="649"/>
      <c r="AL15" s="650" t="s">
        <v>233</v>
      </c>
      <c r="AM15" s="651"/>
      <c r="AN15" s="651"/>
      <c r="AO15" s="652"/>
      <c r="AP15" s="642" t="s">
        <v>254</v>
      </c>
      <c r="AQ15" s="643"/>
      <c r="AR15" s="643"/>
      <c r="AS15" s="643"/>
      <c r="AT15" s="643"/>
      <c r="AU15" s="643"/>
      <c r="AV15" s="643"/>
      <c r="AW15" s="643"/>
      <c r="AX15" s="643"/>
      <c r="AY15" s="643"/>
      <c r="AZ15" s="643"/>
      <c r="BA15" s="643"/>
      <c r="BB15" s="643"/>
      <c r="BC15" s="643"/>
      <c r="BD15" s="643"/>
      <c r="BE15" s="643"/>
      <c r="BF15" s="644"/>
      <c r="BG15" s="645">
        <v>32483</v>
      </c>
      <c r="BH15" s="646"/>
      <c r="BI15" s="646"/>
      <c r="BJ15" s="646"/>
      <c r="BK15" s="646"/>
      <c r="BL15" s="646"/>
      <c r="BM15" s="646"/>
      <c r="BN15" s="647"/>
      <c r="BO15" s="648">
        <v>4.3</v>
      </c>
      <c r="BP15" s="648"/>
      <c r="BQ15" s="648"/>
      <c r="BR15" s="648"/>
      <c r="BS15" s="654" t="s">
        <v>233</v>
      </c>
      <c r="BT15" s="646"/>
      <c r="BU15" s="646"/>
      <c r="BV15" s="646"/>
      <c r="BW15" s="646"/>
      <c r="BX15" s="646"/>
      <c r="BY15" s="646"/>
      <c r="BZ15" s="646"/>
      <c r="CA15" s="646"/>
      <c r="CB15" s="655"/>
      <c r="CD15" s="660" t="s">
        <v>255</v>
      </c>
      <c r="CE15" s="661"/>
      <c r="CF15" s="661"/>
      <c r="CG15" s="661"/>
      <c r="CH15" s="661"/>
      <c r="CI15" s="661"/>
      <c r="CJ15" s="661"/>
      <c r="CK15" s="661"/>
      <c r="CL15" s="661"/>
      <c r="CM15" s="661"/>
      <c r="CN15" s="661"/>
      <c r="CO15" s="661"/>
      <c r="CP15" s="661"/>
      <c r="CQ15" s="662"/>
      <c r="CR15" s="645">
        <v>250208</v>
      </c>
      <c r="CS15" s="646"/>
      <c r="CT15" s="646"/>
      <c r="CU15" s="646"/>
      <c r="CV15" s="646"/>
      <c r="CW15" s="646"/>
      <c r="CX15" s="646"/>
      <c r="CY15" s="647"/>
      <c r="CZ15" s="648">
        <v>7.8</v>
      </c>
      <c r="DA15" s="648"/>
      <c r="DB15" s="648"/>
      <c r="DC15" s="648"/>
      <c r="DD15" s="654">
        <v>10213</v>
      </c>
      <c r="DE15" s="646"/>
      <c r="DF15" s="646"/>
      <c r="DG15" s="646"/>
      <c r="DH15" s="646"/>
      <c r="DI15" s="646"/>
      <c r="DJ15" s="646"/>
      <c r="DK15" s="646"/>
      <c r="DL15" s="646"/>
      <c r="DM15" s="646"/>
      <c r="DN15" s="646"/>
      <c r="DO15" s="646"/>
      <c r="DP15" s="647"/>
      <c r="DQ15" s="654">
        <v>228688</v>
      </c>
      <c r="DR15" s="646"/>
      <c r="DS15" s="646"/>
      <c r="DT15" s="646"/>
      <c r="DU15" s="646"/>
      <c r="DV15" s="646"/>
      <c r="DW15" s="646"/>
      <c r="DX15" s="646"/>
      <c r="DY15" s="646"/>
      <c r="DZ15" s="646"/>
      <c r="EA15" s="646"/>
      <c r="EB15" s="646"/>
      <c r="EC15" s="655"/>
    </row>
    <row r="16" spans="2:143" ht="11.25" customHeight="1" x14ac:dyDescent="0.15">
      <c r="B16" s="642" t="s">
        <v>256</v>
      </c>
      <c r="C16" s="643"/>
      <c r="D16" s="643"/>
      <c r="E16" s="643"/>
      <c r="F16" s="643"/>
      <c r="G16" s="643"/>
      <c r="H16" s="643"/>
      <c r="I16" s="643"/>
      <c r="J16" s="643"/>
      <c r="K16" s="643"/>
      <c r="L16" s="643"/>
      <c r="M16" s="643"/>
      <c r="N16" s="643"/>
      <c r="O16" s="643"/>
      <c r="P16" s="643"/>
      <c r="Q16" s="644"/>
      <c r="R16" s="645">
        <v>1436</v>
      </c>
      <c r="S16" s="646"/>
      <c r="T16" s="646"/>
      <c r="U16" s="646"/>
      <c r="V16" s="646"/>
      <c r="W16" s="646"/>
      <c r="X16" s="646"/>
      <c r="Y16" s="647"/>
      <c r="Z16" s="648">
        <v>0</v>
      </c>
      <c r="AA16" s="648"/>
      <c r="AB16" s="648"/>
      <c r="AC16" s="648"/>
      <c r="AD16" s="649">
        <v>1436</v>
      </c>
      <c r="AE16" s="649"/>
      <c r="AF16" s="649"/>
      <c r="AG16" s="649"/>
      <c r="AH16" s="649"/>
      <c r="AI16" s="649"/>
      <c r="AJ16" s="649"/>
      <c r="AK16" s="649"/>
      <c r="AL16" s="650">
        <v>0.1</v>
      </c>
      <c r="AM16" s="651"/>
      <c r="AN16" s="651"/>
      <c r="AO16" s="652"/>
      <c r="AP16" s="642" t="s">
        <v>257</v>
      </c>
      <c r="AQ16" s="643"/>
      <c r="AR16" s="643"/>
      <c r="AS16" s="643"/>
      <c r="AT16" s="643"/>
      <c r="AU16" s="643"/>
      <c r="AV16" s="643"/>
      <c r="AW16" s="643"/>
      <c r="AX16" s="643"/>
      <c r="AY16" s="643"/>
      <c r="AZ16" s="643"/>
      <c r="BA16" s="643"/>
      <c r="BB16" s="643"/>
      <c r="BC16" s="643"/>
      <c r="BD16" s="643"/>
      <c r="BE16" s="643"/>
      <c r="BF16" s="644"/>
      <c r="BG16" s="645" t="s">
        <v>233</v>
      </c>
      <c r="BH16" s="646"/>
      <c r="BI16" s="646"/>
      <c r="BJ16" s="646"/>
      <c r="BK16" s="646"/>
      <c r="BL16" s="646"/>
      <c r="BM16" s="646"/>
      <c r="BN16" s="647"/>
      <c r="BO16" s="648" t="s">
        <v>233</v>
      </c>
      <c r="BP16" s="648"/>
      <c r="BQ16" s="648"/>
      <c r="BR16" s="648"/>
      <c r="BS16" s="654" t="s">
        <v>126</v>
      </c>
      <c r="BT16" s="646"/>
      <c r="BU16" s="646"/>
      <c r="BV16" s="646"/>
      <c r="BW16" s="646"/>
      <c r="BX16" s="646"/>
      <c r="BY16" s="646"/>
      <c r="BZ16" s="646"/>
      <c r="CA16" s="646"/>
      <c r="CB16" s="655"/>
      <c r="CD16" s="660" t="s">
        <v>258</v>
      </c>
      <c r="CE16" s="661"/>
      <c r="CF16" s="661"/>
      <c r="CG16" s="661"/>
      <c r="CH16" s="661"/>
      <c r="CI16" s="661"/>
      <c r="CJ16" s="661"/>
      <c r="CK16" s="661"/>
      <c r="CL16" s="661"/>
      <c r="CM16" s="661"/>
      <c r="CN16" s="661"/>
      <c r="CO16" s="661"/>
      <c r="CP16" s="661"/>
      <c r="CQ16" s="662"/>
      <c r="CR16" s="645" t="s">
        <v>126</v>
      </c>
      <c r="CS16" s="646"/>
      <c r="CT16" s="646"/>
      <c r="CU16" s="646"/>
      <c r="CV16" s="646"/>
      <c r="CW16" s="646"/>
      <c r="CX16" s="646"/>
      <c r="CY16" s="647"/>
      <c r="CZ16" s="648" t="s">
        <v>126</v>
      </c>
      <c r="DA16" s="648"/>
      <c r="DB16" s="648"/>
      <c r="DC16" s="648"/>
      <c r="DD16" s="654" t="s">
        <v>126</v>
      </c>
      <c r="DE16" s="646"/>
      <c r="DF16" s="646"/>
      <c r="DG16" s="646"/>
      <c r="DH16" s="646"/>
      <c r="DI16" s="646"/>
      <c r="DJ16" s="646"/>
      <c r="DK16" s="646"/>
      <c r="DL16" s="646"/>
      <c r="DM16" s="646"/>
      <c r="DN16" s="646"/>
      <c r="DO16" s="646"/>
      <c r="DP16" s="647"/>
      <c r="DQ16" s="654" t="s">
        <v>233</v>
      </c>
      <c r="DR16" s="646"/>
      <c r="DS16" s="646"/>
      <c r="DT16" s="646"/>
      <c r="DU16" s="646"/>
      <c r="DV16" s="646"/>
      <c r="DW16" s="646"/>
      <c r="DX16" s="646"/>
      <c r="DY16" s="646"/>
      <c r="DZ16" s="646"/>
      <c r="EA16" s="646"/>
      <c r="EB16" s="646"/>
      <c r="EC16" s="655"/>
    </row>
    <row r="17" spans="2:133" ht="11.25" customHeight="1" x14ac:dyDescent="0.15">
      <c r="B17" s="642" t="s">
        <v>259</v>
      </c>
      <c r="C17" s="643"/>
      <c r="D17" s="643"/>
      <c r="E17" s="643"/>
      <c r="F17" s="643"/>
      <c r="G17" s="643"/>
      <c r="H17" s="643"/>
      <c r="I17" s="643"/>
      <c r="J17" s="643"/>
      <c r="K17" s="643"/>
      <c r="L17" s="643"/>
      <c r="M17" s="643"/>
      <c r="N17" s="643"/>
      <c r="O17" s="643"/>
      <c r="P17" s="643"/>
      <c r="Q17" s="644"/>
      <c r="R17" s="645">
        <v>19480</v>
      </c>
      <c r="S17" s="646"/>
      <c r="T17" s="646"/>
      <c r="U17" s="646"/>
      <c r="V17" s="646"/>
      <c r="W17" s="646"/>
      <c r="X17" s="646"/>
      <c r="Y17" s="647"/>
      <c r="Z17" s="648">
        <v>0.6</v>
      </c>
      <c r="AA17" s="648"/>
      <c r="AB17" s="648"/>
      <c r="AC17" s="648"/>
      <c r="AD17" s="649">
        <v>19480</v>
      </c>
      <c r="AE17" s="649"/>
      <c r="AF17" s="649"/>
      <c r="AG17" s="649"/>
      <c r="AH17" s="649"/>
      <c r="AI17" s="649"/>
      <c r="AJ17" s="649"/>
      <c r="AK17" s="649"/>
      <c r="AL17" s="650">
        <v>0.9</v>
      </c>
      <c r="AM17" s="651"/>
      <c r="AN17" s="651"/>
      <c r="AO17" s="652"/>
      <c r="AP17" s="642" t="s">
        <v>260</v>
      </c>
      <c r="AQ17" s="643"/>
      <c r="AR17" s="643"/>
      <c r="AS17" s="643"/>
      <c r="AT17" s="643"/>
      <c r="AU17" s="643"/>
      <c r="AV17" s="643"/>
      <c r="AW17" s="643"/>
      <c r="AX17" s="643"/>
      <c r="AY17" s="643"/>
      <c r="AZ17" s="643"/>
      <c r="BA17" s="643"/>
      <c r="BB17" s="643"/>
      <c r="BC17" s="643"/>
      <c r="BD17" s="643"/>
      <c r="BE17" s="643"/>
      <c r="BF17" s="644"/>
      <c r="BG17" s="645" t="s">
        <v>233</v>
      </c>
      <c r="BH17" s="646"/>
      <c r="BI17" s="646"/>
      <c r="BJ17" s="646"/>
      <c r="BK17" s="646"/>
      <c r="BL17" s="646"/>
      <c r="BM17" s="646"/>
      <c r="BN17" s="647"/>
      <c r="BO17" s="648" t="s">
        <v>233</v>
      </c>
      <c r="BP17" s="648"/>
      <c r="BQ17" s="648"/>
      <c r="BR17" s="648"/>
      <c r="BS17" s="654" t="s">
        <v>126</v>
      </c>
      <c r="BT17" s="646"/>
      <c r="BU17" s="646"/>
      <c r="BV17" s="646"/>
      <c r="BW17" s="646"/>
      <c r="BX17" s="646"/>
      <c r="BY17" s="646"/>
      <c r="BZ17" s="646"/>
      <c r="CA17" s="646"/>
      <c r="CB17" s="655"/>
      <c r="CD17" s="660" t="s">
        <v>261</v>
      </c>
      <c r="CE17" s="661"/>
      <c r="CF17" s="661"/>
      <c r="CG17" s="661"/>
      <c r="CH17" s="661"/>
      <c r="CI17" s="661"/>
      <c r="CJ17" s="661"/>
      <c r="CK17" s="661"/>
      <c r="CL17" s="661"/>
      <c r="CM17" s="661"/>
      <c r="CN17" s="661"/>
      <c r="CO17" s="661"/>
      <c r="CP17" s="661"/>
      <c r="CQ17" s="662"/>
      <c r="CR17" s="645">
        <v>351029</v>
      </c>
      <c r="CS17" s="646"/>
      <c r="CT17" s="646"/>
      <c r="CU17" s="646"/>
      <c r="CV17" s="646"/>
      <c r="CW17" s="646"/>
      <c r="CX17" s="646"/>
      <c r="CY17" s="647"/>
      <c r="CZ17" s="648">
        <v>10.9</v>
      </c>
      <c r="DA17" s="648"/>
      <c r="DB17" s="648"/>
      <c r="DC17" s="648"/>
      <c r="DD17" s="654" t="s">
        <v>135</v>
      </c>
      <c r="DE17" s="646"/>
      <c r="DF17" s="646"/>
      <c r="DG17" s="646"/>
      <c r="DH17" s="646"/>
      <c r="DI17" s="646"/>
      <c r="DJ17" s="646"/>
      <c r="DK17" s="646"/>
      <c r="DL17" s="646"/>
      <c r="DM17" s="646"/>
      <c r="DN17" s="646"/>
      <c r="DO17" s="646"/>
      <c r="DP17" s="647"/>
      <c r="DQ17" s="654">
        <v>331126</v>
      </c>
      <c r="DR17" s="646"/>
      <c r="DS17" s="646"/>
      <c r="DT17" s="646"/>
      <c r="DU17" s="646"/>
      <c r="DV17" s="646"/>
      <c r="DW17" s="646"/>
      <c r="DX17" s="646"/>
      <c r="DY17" s="646"/>
      <c r="DZ17" s="646"/>
      <c r="EA17" s="646"/>
      <c r="EB17" s="646"/>
      <c r="EC17" s="655"/>
    </row>
    <row r="18" spans="2:133" ht="11.25" customHeight="1" x14ac:dyDescent="0.15">
      <c r="B18" s="642" t="s">
        <v>262</v>
      </c>
      <c r="C18" s="643"/>
      <c r="D18" s="643"/>
      <c r="E18" s="643"/>
      <c r="F18" s="643"/>
      <c r="G18" s="643"/>
      <c r="H18" s="643"/>
      <c r="I18" s="643"/>
      <c r="J18" s="643"/>
      <c r="K18" s="643"/>
      <c r="L18" s="643"/>
      <c r="M18" s="643"/>
      <c r="N18" s="643"/>
      <c r="O18" s="643"/>
      <c r="P18" s="643"/>
      <c r="Q18" s="644"/>
      <c r="R18" s="645">
        <v>4443</v>
      </c>
      <c r="S18" s="646"/>
      <c r="T18" s="646"/>
      <c r="U18" s="646"/>
      <c r="V18" s="646"/>
      <c r="W18" s="646"/>
      <c r="X18" s="646"/>
      <c r="Y18" s="647"/>
      <c r="Z18" s="648">
        <v>0.1</v>
      </c>
      <c r="AA18" s="648"/>
      <c r="AB18" s="648"/>
      <c r="AC18" s="648"/>
      <c r="AD18" s="649">
        <v>4443</v>
      </c>
      <c r="AE18" s="649"/>
      <c r="AF18" s="649"/>
      <c r="AG18" s="649"/>
      <c r="AH18" s="649"/>
      <c r="AI18" s="649"/>
      <c r="AJ18" s="649"/>
      <c r="AK18" s="649"/>
      <c r="AL18" s="650">
        <v>0.2</v>
      </c>
      <c r="AM18" s="651"/>
      <c r="AN18" s="651"/>
      <c r="AO18" s="652"/>
      <c r="AP18" s="642" t="s">
        <v>263</v>
      </c>
      <c r="AQ18" s="643"/>
      <c r="AR18" s="643"/>
      <c r="AS18" s="643"/>
      <c r="AT18" s="643"/>
      <c r="AU18" s="643"/>
      <c r="AV18" s="643"/>
      <c r="AW18" s="643"/>
      <c r="AX18" s="643"/>
      <c r="AY18" s="643"/>
      <c r="AZ18" s="643"/>
      <c r="BA18" s="643"/>
      <c r="BB18" s="643"/>
      <c r="BC18" s="643"/>
      <c r="BD18" s="643"/>
      <c r="BE18" s="643"/>
      <c r="BF18" s="644"/>
      <c r="BG18" s="645" t="s">
        <v>126</v>
      </c>
      <c r="BH18" s="646"/>
      <c r="BI18" s="646"/>
      <c r="BJ18" s="646"/>
      <c r="BK18" s="646"/>
      <c r="BL18" s="646"/>
      <c r="BM18" s="646"/>
      <c r="BN18" s="647"/>
      <c r="BO18" s="648" t="s">
        <v>233</v>
      </c>
      <c r="BP18" s="648"/>
      <c r="BQ18" s="648"/>
      <c r="BR18" s="648"/>
      <c r="BS18" s="654" t="s">
        <v>135</v>
      </c>
      <c r="BT18" s="646"/>
      <c r="BU18" s="646"/>
      <c r="BV18" s="646"/>
      <c r="BW18" s="646"/>
      <c r="BX18" s="646"/>
      <c r="BY18" s="646"/>
      <c r="BZ18" s="646"/>
      <c r="CA18" s="646"/>
      <c r="CB18" s="655"/>
      <c r="CD18" s="660" t="s">
        <v>264</v>
      </c>
      <c r="CE18" s="661"/>
      <c r="CF18" s="661"/>
      <c r="CG18" s="661"/>
      <c r="CH18" s="661"/>
      <c r="CI18" s="661"/>
      <c r="CJ18" s="661"/>
      <c r="CK18" s="661"/>
      <c r="CL18" s="661"/>
      <c r="CM18" s="661"/>
      <c r="CN18" s="661"/>
      <c r="CO18" s="661"/>
      <c r="CP18" s="661"/>
      <c r="CQ18" s="662"/>
      <c r="CR18" s="645" t="s">
        <v>233</v>
      </c>
      <c r="CS18" s="646"/>
      <c r="CT18" s="646"/>
      <c r="CU18" s="646"/>
      <c r="CV18" s="646"/>
      <c r="CW18" s="646"/>
      <c r="CX18" s="646"/>
      <c r="CY18" s="647"/>
      <c r="CZ18" s="648" t="s">
        <v>233</v>
      </c>
      <c r="DA18" s="648"/>
      <c r="DB18" s="648"/>
      <c r="DC18" s="648"/>
      <c r="DD18" s="654" t="s">
        <v>126</v>
      </c>
      <c r="DE18" s="646"/>
      <c r="DF18" s="646"/>
      <c r="DG18" s="646"/>
      <c r="DH18" s="646"/>
      <c r="DI18" s="646"/>
      <c r="DJ18" s="646"/>
      <c r="DK18" s="646"/>
      <c r="DL18" s="646"/>
      <c r="DM18" s="646"/>
      <c r="DN18" s="646"/>
      <c r="DO18" s="646"/>
      <c r="DP18" s="647"/>
      <c r="DQ18" s="654" t="s">
        <v>233</v>
      </c>
      <c r="DR18" s="646"/>
      <c r="DS18" s="646"/>
      <c r="DT18" s="646"/>
      <c r="DU18" s="646"/>
      <c r="DV18" s="646"/>
      <c r="DW18" s="646"/>
      <c r="DX18" s="646"/>
      <c r="DY18" s="646"/>
      <c r="DZ18" s="646"/>
      <c r="EA18" s="646"/>
      <c r="EB18" s="646"/>
      <c r="EC18" s="655"/>
    </row>
    <row r="19" spans="2:133" ht="11.25" customHeight="1" x14ac:dyDescent="0.15">
      <c r="B19" s="642" t="s">
        <v>265</v>
      </c>
      <c r="C19" s="643"/>
      <c r="D19" s="643"/>
      <c r="E19" s="643"/>
      <c r="F19" s="643"/>
      <c r="G19" s="643"/>
      <c r="H19" s="643"/>
      <c r="I19" s="643"/>
      <c r="J19" s="643"/>
      <c r="K19" s="643"/>
      <c r="L19" s="643"/>
      <c r="M19" s="643"/>
      <c r="N19" s="643"/>
      <c r="O19" s="643"/>
      <c r="P19" s="643"/>
      <c r="Q19" s="644"/>
      <c r="R19" s="645">
        <v>622</v>
      </c>
      <c r="S19" s="646"/>
      <c r="T19" s="646"/>
      <c r="U19" s="646"/>
      <c r="V19" s="646"/>
      <c r="W19" s="646"/>
      <c r="X19" s="646"/>
      <c r="Y19" s="647"/>
      <c r="Z19" s="648">
        <v>0</v>
      </c>
      <c r="AA19" s="648"/>
      <c r="AB19" s="648"/>
      <c r="AC19" s="648"/>
      <c r="AD19" s="649">
        <v>622</v>
      </c>
      <c r="AE19" s="649"/>
      <c r="AF19" s="649"/>
      <c r="AG19" s="649"/>
      <c r="AH19" s="649"/>
      <c r="AI19" s="649"/>
      <c r="AJ19" s="649"/>
      <c r="AK19" s="649"/>
      <c r="AL19" s="650">
        <v>0</v>
      </c>
      <c r="AM19" s="651"/>
      <c r="AN19" s="651"/>
      <c r="AO19" s="652"/>
      <c r="AP19" s="642" t="s">
        <v>266</v>
      </c>
      <c r="AQ19" s="643"/>
      <c r="AR19" s="643"/>
      <c r="AS19" s="643"/>
      <c r="AT19" s="643"/>
      <c r="AU19" s="643"/>
      <c r="AV19" s="643"/>
      <c r="AW19" s="643"/>
      <c r="AX19" s="643"/>
      <c r="AY19" s="643"/>
      <c r="AZ19" s="643"/>
      <c r="BA19" s="643"/>
      <c r="BB19" s="643"/>
      <c r="BC19" s="643"/>
      <c r="BD19" s="643"/>
      <c r="BE19" s="643"/>
      <c r="BF19" s="644"/>
      <c r="BG19" s="645" t="s">
        <v>233</v>
      </c>
      <c r="BH19" s="646"/>
      <c r="BI19" s="646"/>
      <c r="BJ19" s="646"/>
      <c r="BK19" s="646"/>
      <c r="BL19" s="646"/>
      <c r="BM19" s="646"/>
      <c r="BN19" s="647"/>
      <c r="BO19" s="648" t="s">
        <v>233</v>
      </c>
      <c r="BP19" s="648"/>
      <c r="BQ19" s="648"/>
      <c r="BR19" s="648"/>
      <c r="BS19" s="654" t="s">
        <v>233</v>
      </c>
      <c r="BT19" s="646"/>
      <c r="BU19" s="646"/>
      <c r="BV19" s="646"/>
      <c r="BW19" s="646"/>
      <c r="BX19" s="646"/>
      <c r="BY19" s="646"/>
      <c r="BZ19" s="646"/>
      <c r="CA19" s="646"/>
      <c r="CB19" s="655"/>
      <c r="CD19" s="660" t="s">
        <v>267</v>
      </c>
      <c r="CE19" s="661"/>
      <c r="CF19" s="661"/>
      <c r="CG19" s="661"/>
      <c r="CH19" s="661"/>
      <c r="CI19" s="661"/>
      <c r="CJ19" s="661"/>
      <c r="CK19" s="661"/>
      <c r="CL19" s="661"/>
      <c r="CM19" s="661"/>
      <c r="CN19" s="661"/>
      <c r="CO19" s="661"/>
      <c r="CP19" s="661"/>
      <c r="CQ19" s="662"/>
      <c r="CR19" s="645" t="s">
        <v>233</v>
      </c>
      <c r="CS19" s="646"/>
      <c r="CT19" s="646"/>
      <c r="CU19" s="646"/>
      <c r="CV19" s="646"/>
      <c r="CW19" s="646"/>
      <c r="CX19" s="646"/>
      <c r="CY19" s="647"/>
      <c r="CZ19" s="648" t="s">
        <v>233</v>
      </c>
      <c r="DA19" s="648"/>
      <c r="DB19" s="648"/>
      <c r="DC19" s="648"/>
      <c r="DD19" s="654" t="s">
        <v>233</v>
      </c>
      <c r="DE19" s="646"/>
      <c r="DF19" s="646"/>
      <c r="DG19" s="646"/>
      <c r="DH19" s="646"/>
      <c r="DI19" s="646"/>
      <c r="DJ19" s="646"/>
      <c r="DK19" s="646"/>
      <c r="DL19" s="646"/>
      <c r="DM19" s="646"/>
      <c r="DN19" s="646"/>
      <c r="DO19" s="646"/>
      <c r="DP19" s="647"/>
      <c r="DQ19" s="654" t="s">
        <v>233</v>
      </c>
      <c r="DR19" s="646"/>
      <c r="DS19" s="646"/>
      <c r="DT19" s="646"/>
      <c r="DU19" s="646"/>
      <c r="DV19" s="646"/>
      <c r="DW19" s="646"/>
      <c r="DX19" s="646"/>
      <c r="DY19" s="646"/>
      <c r="DZ19" s="646"/>
      <c r="EA19" s="646"/>
      <c r="EB19" s="646"/>
      <c r="EC19" s="655"/>
    </row>
    <row r="20" spans="2:133" ht="11.25" customHeight="1" x14ac:dyDescent="0.15">
      <c r="B20" s="642" t="s">
        <v>268</v>
      </c>
      <c r="C20" s="643"/>
      <c r="D20" s="643"/>
      <c r="E20" s="643"/>
      <c r="F20" s="643"/>
      <c r="G20" s="643"/>
      <c r="H20" s="643"/>
      <c r="I20" s="643"/>
      <c r="J20" s="643"/>
      <c r="K20" s="643"/>
      <c r="L20" s="643"/>
      <c r="M20" s="643"/>
      <c r="N20" s="643"/>
      <c r="O20" s="643"/>
      <c r="P20" s="643"/>
      <c r="Q20" s="644"/>
      <c r="R20" s="645">
        <v>156</v>
      </c>
      <c r="S20" s="646"/>
      <c r="T20" s="646"/>
      <c r="U20" s="646"/>
      <c r="V20" s="646"/>
      <c r="W20" s="646"/>
      <c r="X20" s="646"/>
      <c r="Y20" s="647"/>
      <c r="Z20" s="648">
        <v>0</v>
      </c>
      <c r="AA20" s="648"/>
      <c r="AB20" s="648"/>
      <c r="AC20" s="648"/>
      <c r="AD20" s="649">
        <v>156</v>
      </c>
      <c r="AE20" s="649"/>
      <c r="AF20" s="649"/>
      <c r="AG20" s="649"/>
      <c r="AH20" s="649"/>
      <c r="AI20" s="649"/>
      <c r="AJ20" s="649"/>
      <c r="AK20" s="649"/>
      <c r="AL20" s="650">
        <v>0</v>
      </c>
      <c r="AM20" s="651"/>
      <c r="AN20" s="651"/>
      <c r="AO20" s="652"/>
      <c r="AP20" s="642" t="s">
        <v>269</v>
      </c>
      <c r="AQ20" s="643"/>
      <c r="AR20" s="643"/>
      <c r="AS20" s="643"/>
      <c r="AT20" s="643"/>
      <c r="AU20" s="643"/>
      <c r="AV20" s="643"/>
      <c r="AW20" s="643"/>
      <c r="AX20" s="643"/>
      <c r="AY20" s="643"/>
      <c r="AZ20" s="643"/>
      <c r="BA20" s="643"/>
      <c r="BB20" s="643"/>
      <c r="BC20" s="643"/>
      <c r="BD20" s="643"/>
      <c r="BE20" s="643"/>
      <c r="BF20" s="644"/>
      <c r="BG20" s="645" t="s">
        <v>233</v>
      </c>
      <c r="BH20" s="646"/>
      <c r="BI20" s="646"/>
      <c r="BJ20" s="646"/>
      <c r="BK20" s="646"/>
      <c r="BL20" s="646"/>
      <c r="BM20" s="646"/>
      <c r="BN20" s="647"/>
      <c r="BO20" s="648" t="s">
        <v>233</v>
      </c>
      <c r="BP20" s="648"/>
      <c r="BQ20" s="648"/>
      <c r="BR20" s="648"/>
      <c r="BS20" s="654" t="s">
        <v>233</v>
      </c>
      <c r="BT20" s="646"/>
      <c r="BU20" s="646"/>
      <c r="BV20" s="646"/>
      <c r="BW20" s="646"/>
      <c r="BX20" s="646"/>
      <c r="BY20" s="646"/>
      <c r="BZ20" s="646"/>
      <c r="CA20" s="646"/>
      <c r="CB20" s="655"/>
      <c r="CD20" s="660" t="s">
        <v>270</v>
      </c>
      <c r="CE20" s="661"/>
      <c r="CF20" s="661"/>
      <c r="CG20" s="661"/>
      <c r="CH20" s="661"/>
      <c r="CI20" s="661"/>
      <c r="CJ20" s="661"/>
      <c r="CK20" s="661"/>
      <c r="CL20" s="661"/>
      <c r="CM20" s="661"/>
      <c r="CN20" s="661"/>
      <c r="CO20" s="661"/>
      <c r="CP20" s="661"/>
      <c r="CQ20" s="662"/>
      <c r="CR20" s="645">
        <v>3209527</v>
      </c>
      <c r="CS20" s="646"/>
      <c r="CT20" s="646"/>
      <c r="CU20" s="646"/>
      <c r="CV20" s="646"/>
      <c r="CW20" s="646"/>
      <c r="CX20" s="646"/>
      <c r="CY20" s="647"/>
      <c r="CZ20" s="648">
        <v>100</v>
      </c>
      <c r="DA20" s="648"/>
      <c r="DB20" s="648"/>
      <c r="DC20" s="648"/>
      <c r="DD20" s="654">
        <v>269460</v>
      </c>
      <c r="DE20" s="646"/>
      <c r="DF20" s="646"/>
      <c r="DG20" s="646"/>
      <c r="DH20" s="646"/>
      <c r="DI20" s="646"/>
      <c r="DJ20" s="646"/>
      <c r="DK20" s="646"/>
      <c r="DL20" s="646"/>
      <c r="DM20" s="646"/>
      <c r="DN20" s="646"/>
      <c r="DO20" s="646"/>
      <c r="DP20" s="647"/>
      <c r="DQ20" s="654">
        <v>2537260</v>
      </c>
      <c r="DR20" s="646"/>
      <c r="DS20" s="646"/>
      <c r="DT20" s="646"/>
      <c r="DU20" s="646"/>
      <c r="DV20" s="646"/>
      <c r="DW20" s="646"/>
      <c r="DX20" s="646"/>
      <c r="DY20" s="646"/>
      <c r="DZ20" s="646"/>
      <c r="EA20" s="646"/>
      <c r="EB20" s="646"/>
      <c r="EC20" s="655"/>
    </row>
    <row r="21" spans="2:133" ht="11.25" customHeight="1" x14ac:dyDescent="0.15">
      <c r="B21" s="642" t="s">
        <v>271</v>
      </c>
      <c r="C21" s="643"/>
      <c r="D21" s="643"/>
      <c r="E21" s="643"/>
      <c r="F21" s="643"/>
      <c r="G21" s="643"/>
      <c r="H21" s="643"/>
      <c r="I21" s="643"/>
      <c r="J21" s="643"/>
      <c r="K21" s="643"/>
      <c r="L21" s="643"/>
      <c r="M21" s="643"/>
      <c r="N21" s="643"/>
      <c r="O21" s="643"/>
      <c r="P21" s="643"/>
      <c r="Q21" s="644"/>
      <c r="R21" s="645">
        <v>14259</v>
      </c>
      <c r="S21" s="646"/>
      <c r="T21" s="646"/>
      <c r="U21" s="646"/>
      <c r="V21" s="646"/>
      <c r="W21" s="646"/>
      <c r="X21" s="646"/>
      <c r="Y21" s="647"/>
      <c r="Z21" s="648">
        <v>0.4</v>
      </c>
      <c r="AA21" s="648"/>
      <c r="AB21" s="648"/>
      <c r="AC21" s="648"/>
      <c r="AD21" s="649">
        <v>14259</v>
      </c>
      <c r="AE21" s="649"/>
      <c r="AF21" s="649"/>
      <c r="AG21" s="649"/>
      <c r="AH21" s="649"/>
      <c r="AI21" s="649"/>
      <c r="AJ21" s="649"/>
      <c r="AK21" s="649"/>
      <c r="AL21" s="650">
        <v>0.7</v>
      </c>
      <c r="AM21" s="651"/>
      <c r="AN21" s="651"/>
      <c r="AO21" s="652"/>
      <c r="AP21" s="664" t="s">
        <v>272</v>
      </c>
      <c r="AQ21" s="665"/>
      <c r="AR21" s="665"/>
      <c r="AS21" s="665"/>
      <c r="AT21" s="665"/>
      <c r="AU21" s="665"/>
      <c r="AV21" s="665"/>
      <c r="AW21" s="665"/>
      <c r="AX21" s="665"/>
      <c r="AY21" s="665"/>
      <c r="AZ21" s="665"/>
      <c r="BA21" s="665"/>
      <c r="BB21" s="665"/>
      <c r="BC21" s="665"/>
      <c r="BD21" s="665"/>
      <c r="BE21" s="665"/>
      <c r="BF21" s="666"/>
      <c r="BG21" s="645" t="s">
        <v>126</v>
      </c>
      <c r="BH21" s="646"/>
      <c r="BI21" s="646"/>
      <c r="BJ21" s="646"/>
      <c r="BK21" s="646"/>
      <c r="BL21" s="646"/>
      <c r="BM21" s="646"/>
      <c r="BN21" s="647"/>
      <c r="BO21" s="648" t="s">
        <v>126</v>
      </c>
      <c r="BP21" s="648"/>
      <c r="BQ21" s="648"/>
      <c r="BR21" s="648"/>
      <c r="BS21" s="654" t="s">
        <v>233</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273</v>
      </c>
      <c r="C22" s="643"/>
      <c r="D22" s="643"/>
      <c r="E22" s="643"/>
      <c r="F22" s="643"/>
      <c r="G22" s="643"/>
      <c r="H22" s="643"/>
      <c r="I22" s="643"/>
      <c r="J22" s="643"/>
      <c r="K22" s="643"/>
      <c r="L22" s="643"/>
      <c r="M22" s="643"/>
      <c r="N22" s="643"/>
      <c r="O22" s="643"/>
      <c r="P22" s="643"/>
      <c r="Q22" s="644"/>
      <c r="R22" s="645">
        <v>1415013</v>
      </c>
      <c r="S22" s="646"/>
      <c r="T22" s="646"/>
      <c r="U22" s="646"/>
      <c r="V22" s="646"/>
      <c r="W22" s="646"/>
      <c r="X22" s="646"/>
      <c r="Y22" s="647"/>
      <c r="Z22" s="648">
        <v>42.7</v>
      </c>
      <c r="AA22" s="648"/>
      <c r="AB22" s="648"/>
      <c r="AC22" s="648"/>
      <c r="AD22" s="649">
        <v>1217131</v>
      </c>
      <c r="AE22" s="649"/>
      <c r="AF22" s="649"/>
      <c r="AG22" s="649"/>
      <c r="AH22" s="649"/>
      <c r="AI22" s="649"/>
      <c r="AJ22" s="649"/>
      <c r="AK22" s="649"/>
      <c r="AL22" s="650">
        <v>56.7</v>
      </c>
      <c r="AM22" s="651"/>
      <c r="AN22" s="651"/>
      <c r="AO22" s="652"/>
      <c r="AP22" s="664" t="s">
        <v>274</v>
      </c>
      <c r="AQ22" s="665"/>
      <c r="AR22" s="665"/>
      <c r="AS22" s="665"/>
      <c r="AT22" s="665"/>
      <c r="AU22" s="665"/>
      <c r="AV22" s="665"/>
      <c r="AW22" s="665"/>
      <c r="AX22" s="665"/>
      <c r="AY22" s="665"/>
      <c r="AZ22" s="665"/>
      <c r="BA22" s="665"/>
      <c r="BB22" s="665"/>
      <c r="BC22" s="665"/>
      <c r="BD22" s="665"/>
      <c r="BE22" s="665"/>
      <c r="BF22" s="666"/>
      <c r="BG22" s="645" t="s">
        <v>233</v>
      </c>
      <c r="BH22" s="646"/>
      <c r="BI22" s="646"/>
      <c r="BJ22" s="646"/>
      <c r="BK22" s="646"/>
      <c r="BL22" s="646"/>
      <c r="BM22" s="646"/>
      <c r="BN22" s="647"/>
      <c r="BO22" s="648" t="s">
        <v>126</v>
      </c>
      <c r="BP22" s="648"/>
      <c r="BQ22" s="648"/>
      <c r="BR22" s="648"/>
      <c r="BS22" s="654" t="s">
        <v>233</v>
      </c>
      <c r="BT22" s="646"/>
      <c r="BU22" s="646"/>
      <c r="BV22" s="646"/>
      <c r="BW22" s="646"/>
      <c r="BX22" s="646"/>
      <c r="BY22" s="646"/>
      <c r="BZ22" s="646"/>
      <c r="CA22" s="646"/>
      <c r="CB22" s="655"/>
      <c r="CD22" s="627" t="s">
        <v>275</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276</v>
      </c>
      <c r="C23" s="643"/>
      <c r="D23" s="643"/>
      <c r="E23" s="643"/>
      <c r="F23" s="643"/>
      <c r="G23" s="643"/>
      <c r="H23" s="643"/>
      <c r="I23" s="643"/>
      <c r="J23" s="643"/>
      <c r="K23" s="643"/>
      <c r="L23" s="643"/>
      <c r="M23" s="643"/>
      <c r="N23" s="643"/>
      <c r="O23" s="643"/>
      <c r="P23" s="643"/>
      <c r="Q23" s="644"/>
      <c r="R23" s="645">
        <v>1217131</v>
      </c>
      <c r="S23" s="646"/>
      <c r="T23" s="646"/>
      <c r="U23" s="646"/>
      <c r="V23" s="646"/>
      <c r="W23" s="646"/>
      <c r="X23" s="646"/>
      <c r="Y23" s="647"/>
      <c r="Z23" s="648">
        <v>36.700000000000003</v>
      </c>
      <c r="AA23" s="648"/>
      <c r="AB23" s="648"/>
      <c r="AC23" s="648"/>
      <c r="AD23" s="649">
        <v>1217131</v>
      </c>
      <c r="AE23" s="649"/>
      <c r="AF23" s="649"/>
      <c r="AG23" s="649"/>
      <c r="AH23" s="649"/>
      <c r="AI23" s="649"/>
      <c r="AJ23" s="649"/>
      <c r="AK23" s="649"/>
      <c r="AL23" s="650">
        <v>56.7</v>
      </c>
      <c r="AM23" s="651"/>
      <c r="AN23" s="651"/>
      <c r="AO23" s="652"/>
      <c r="AP23" s="664" t="s">
        <v>277</v>
      </c>
      <c r="AQ23" s="665"/>
      <c r="AR23" s="665"/>
      <c r="AS23" s="665"/>
      <c r="AT23" s="665"/>
      <c r="AU23" s="665"/>
      <c r="AV23" s="665"/>
      <c r="AW23" s="665"/>
      <c r="AX23" s="665"/>
      <c r="AY23" s="665"/>
      <c r="AZ23" s="665"/>
      <c r="BA23" s="665"/>
      <c r="BB23" s="665"/>
      <c r="BC23" s="665"/>
      <c r="BD23" s="665"/>
      <c r="BE23" s="665"/>
      <c r="BF23" s="666"/>
      <c r="BG23" s="645" t="s">
        <v>233</v>
      </c>
      <c r="BH23" s="646"/>
      <c r="BI23" s="646"/>
      <c r="BJ23" s="646"/>
      <c r="BK23" s="646"/>
      <c r="BL23" s="646"/>
      <c r="BM23" s="646"/>
      <c r="BN23" s="647"/>
      <c r="BO23" s="648" t="s">
        <v>233</v>
      </c>
      <c r="BP23" s="648"/>
      <c r="BQ23" s="648"/>
      <c r="BR23" s="648"/>
      <c r="BS23" s="654" t="s">
        <v>126</v>
      </c>
      <c r="BT23" s="646"/>
      <c r="BU23" s="646"/>
      <c r="BV23" s="646"/>
      <c r="BW23" s="646"/>
      <c r="BX23" s="646"/>
      <c r="BY23" s="646"/>
      <c r="BZ23" s="646"/>
      <c r="CA23" s="646"/>
      <c r="CB23" s="655"/>
      <c r="CD23" s="627" t="s">
        <v>216</v>
      </c>
      <c r="CE23" s="628"/>
      <c r="CF23" s="628"/>
      <c r="CG23" s="628"/>
      <c r="CH23" s="628"/>
      <c r="CI23" s="628"/>
      <c r="CJ23" s="628"/>
      <c r="CK23" s="628"/>
      <c r="CL23" s="628"/>
      <c r="CM23" s="628"/>
      <c r="CN23" s="628"/>
      <c r="CO23" s="628"/>
      <c r="CP23" s="628"/>
      <c r="CQ23" s="629"/>
      <c r="CR23" s="627" t="s">
        <v>278</v>
      </c>
      <c r="CS23" s="628"/>
      <c r="CT23" s="628"/>
      <c r="CU23" s="628"/>
      <c r="CV23" s="628"/>
      <c r="CW23" s="628"/>
      <c r="CX23" s="628"/>
      <c r="CY23" s="629"/>
      <c r="CZ23" s="627" t="s">
        <v>279</v>
      </c>
      <c r="DA23" s="628"/>
      <c r="DB23" s="628"/>
      <c r="DC23" s="629"/>
      <c r="DD23" s="627" t="s">
        <v>280</v>
      </c>
      <c r="DE23" s="628"/>
      <c r="DF23" s="628"/>
      <c r="DG23" s="628"/>
      <c r="DH23" s="628"/>
      <c r="DI23" s="628"/>
      <c r="DJ23" s="628"/>
      <c r="DK23" s="629"/>
      <c r="DL23" s="676" t="s">
        <v>281</v>
      </c>
      <c r="DM23" s="677"/>
      <c r="DN23" s="677"/>
      <c r="DO23" s="677"/>
      <c r="DP23" s="677"/>
      <c r="DQ23" s="677"/>
      <c r="DR23" s="677"/>
      <c r="DS23" s="677"/>
      <c r="DT23" s="677"/>
      <c r="DU23" s="677"/>
      <c r="DV23" s="678"/>
      <c r="DW23" s="627" t="s">
        <v>282</v>
      </c>
      <c r="DX23" s="628"/>
      <c r="DY23" s="628"/>
      <c r="DZ23" s="628"/>
      <c r="EA23" s="628"/>
      <c r="EB23" s="628"/>
      <c r="EC23" s="629"/>
    </row>
    <row r="24" spans="2:133" ht="11.25" customHeight="1" x14ac:dyDescent="0.15">
      <c r="B24" s="642" t="s">
        <v>283</v>
      </c>
      <c r="C24" s="643"/>
      <c r="D24" s="643"/>
      <c r="E24" s="643"/>
      <c r="F24" s="643"/>
      <c r="G24" s="643"/>
      <c r="H24" s="643"/>
      <c r="I24" s="643"/>
      <c r="J24" s="643"/>
      <c r="K24" s="643"/>
      <c r="L24" s="643"/>
      <c r="M24" s="643"/>
      <c r="N24" s="643"/>
      <c r="O24" s="643"/>
      <c r="P24" s="643"/>
      <c r="Q24" s="644"/>
      <c r="R24" s="645">
        <v>197882</v>
      </c>
      <c r="S24" s="646"/>
      <c r="T24" s="646"/>
      <c r="U24" s="646"/>
      <c r="V24" s="646"/>
      <c r="W24" s="646"/>
      <c r="X24" s="646"/>
      <c r="Y24" s="647"/>
      <c r="Z24" s="648">
        <v>6</v>
      </c>
      <c r="AA24" s="648"/>
      <c r="AB24" s="648"/>
      <c r="AC24" s="648"/>
      <c r="AD24" s="649" t="s">
        <v>233</v>
      </c>
      <c r="AE24" s="649"/>
      <c r="AF24" s="649"/>
      <c r="AG24" s="649"/>
      <c r="AH24" s="649"/>
      <c r="AI24" s="649"/>
      <c r="AJ24" s="649"/>
      <c r="AK24" s="649"/>
      <c r="AL24" s="650" t="s">
        <v>233</v>
      </c>
      <c r="AM24" s="651"/>
      <c r="AN24" s="651"/>
      <c r="AO24" s="652"/>
      <c r="AP24" s="664" t="s">
        <v>284</v>
      </c>
      <c r="AQ24" s="665"/>
      <c r="AR24" s="665"/>
      <c r="AS24" s="665"/>
      <c r="AT24" s="665"/>
      <c r="AU24" s="665"/>
      <c r="AV24" s="665"/>
      <c r="AW24" s="665"/>
      <c r="AX24" s="665"/>
      <c r="AY24" s="665"/>
      <c r="AZ24" s="665"/>
      <c r="BA24" s="665"/>
      <c r="BB24" s="665"/>
      <c r="BC24" s="665"/>
      <c r="BD24" s="665"/>
      <c r="BE24" s="665"/>
      <c r="BF24" s="666"/>
      <c r="BG24" s="645" t="s">
        <v>233</v>
      </c>
      <c r="BH24" s="646"/>
      <c r="BI24" s="646"/>
      <c r="BJ24" s="646"/>
      <c r="BK24" s="646"/>
      <c r="BL24" s="646"/>
      <c r="BM24" s="646"/>
      <c r="BN24" s="647"/>
      <c r="BO24" s="648" t="s">
        <v>126</v>
      </c>
      <c r="BP24" s="648"/>
      <c r="BQ24" s="648"/>
      <c r="BR24" s="648"/>
      <c r="BS24" s="654" t="s">
        <v>233</v>
      </c>
      <c r="BT24" s="646"/>
      <c r="BU24" s="646"/>
      <c r="BV24" s="646"/>
      <c r="BW24" s="646"/>
      <c r="BX24" s="646"/>
      <c r="BY24" s="646"/>
      <c r="BZ24" s="646"/>
      <c r="CA24" s="646"/>
      <c r="CB24" s="655"/>
      <c r="CD24" s="656" t="s">
        <v>285</v>
      </c>
      <c r="CE24" s="657"/>
      <c r="CF24" s="657"/>
      <c r="CG24" s="657"/>
      <c r="CH24" s="657"/>
      <c r="CI24" s="657"/>
      <c r="CJ24" s="657"/>
      <c r="CK24" s="657"/>
      <c r="CL24" s="657"/>
      <c r="CM24" s="657"/>
      <c r="CN24" s="657"/>
      <c r="CO24" s="657"/>
      <c r="CP24" s="657"/>
      <c r="CQ24" s="658"/>
      <c r="CR24" s="634">
        <v>1619378</v>
      </c>
      <c r="CS24" s="635"/>
      <c r="CT24" s="635"/>
      <c r="CU24" s="635"/>
      <c r="CV24" s="635"/>
      <c r="CW24" s="635"/>
      <c r="CX24" s="635"/>
      <c r="CY24" s="636"/>
      <c r="CZ24" s="639">
        <v>50.5</v>
      </c>
      <c r="DA24" s="640"/>
      <c r="DB24" s="640"/>
      <c r="DC24" s="659"/>
      <c r="DD24" s="679">
        <v>1309342</v>
      </c>
      <c r="DE24" s="635"/>
      <c r="DF24" s="635"/>
      <c r="DG24" s="635"/>
      <c r="DH24" s="635"/>
      <c r="DI24" s="635"/>
      <c r="DJ24" s="635"/>
      <c r="DK24" s="636"/>
      <c r="DL24" s="679">
        <v>1241393</v>
      </c>
      <c r="DM24" s="635"/>
      <c r="DN24" s="635"/>
      <c r="DO24" s="635"/>
      <c r="DP24" s="635"/>
      <c r="DQ24" s="635"/>
      <c r="DR24" s="635"/>
      <c r="DS24" s="635"/>
      <c r="DT24" s="635"/>
      <c r="DU24" s="635"/>
      <c r="DV24" s="636"/>
      <c r="DW24" s="639">
        <v>55.7</v>
      </c>
      <c r="DX24" s="640"/>
      <c r="DY24" s="640"/>
      <c r="DZ24" s="640"/>
      <c r="EA24" s="640"/>
      <c r="EB24" s="640"/>
      <c r="EC24" s="641"/>
    </row>
    <row r="25" spans="2:133" ht="11.25" customHeight="1" x14ac:dyDescent="0.15">
      <c r="B25" s="642" t="s">
        <v>286</v>
      </c>
      <c r="C25" s="643"/>
      <c r="D25" s="643"/>
      <c r="E25" s="643"/>
      <c r="F25" s="643"/>
      <c r="G25" s="643"/>
      <c r="H25" s="643"/>
      <c r="I25" s="643"/>
      <c r="J25" s="643"/>
      <c r="K25" s="643"/>
      <c r="L25" s="643"/>
      <c r="M25" s="643"/>
      <c r="N25" s="643"/>
      <c r="O25" s="643"/>
      <c r="P25" s="643"/>
      <c r="Q25" s="644"/>
      <c r="R25" s="645" t="s">
        <v>233</v>
      </c>
      <c r="S25" s="646"/>
      <c r="T25" s="646"/>
      <c r="U25" s="646"/>
      <c r="V25" s="646"/>
      <c r="W25" s="646"/>
      <c r="X25" s="646"/>
      <c r="Y25" s="647"/>
      <c r="Z25" s="648" t="s">
        <v>233</v>
      </c>
      <c r="AA25" s="648"/>
      <c r="AB25" s="648"/>
      <c r="AC25" s="648"/>
      <c r="AD25" s="649" t="s">
        <v>126</v>
      </c>
      <c r="AE25" s="649"/>
      <c r="AF25" s="649"/>
      <c r="AG25" s="649"/>
      <c r="AH25" s="649"/>
      <c r="AI25" s="649"/>
      <c r="AJ25" s="649"/>
      <c r="AK25" s="649"/>
      <c r="AL25" s="650" t="s">
        <v>126</v>
      </c>
      <c r="AM25" s="651"/>
      <c r="AN25" s="651"/>
      <c r="AO25" s="652"/>
      <c r="AP25" s="664" t="s">
        <v>287</v>
      </c>
      <c r="AQ25" s="665"/>
      <c r="AR25" s="665"/>
      <c r="AS25" s="665"/>
      <c r="AT25" s="665"/>
      <c r="AU25" s="665"/>
      <c r="AV25" s="665"/>
      <c r="AW25" s="665"/>
      <c r="AX25" s="665"/>
      <c r="AY25" s="665"/>
      <c r="AZ25" s="665"/>
      <c r="BA25" s="665"/>
      <c r="BB25" s="665"/>
      <c r="BC25" s="665"/>
      <c r="BD25" s="665"/>
      <c r="BE25" s="665"/>
      <c r="BF25" s="666"/>
      <c r="BG25" s="645" t="s">
        <v>233</v>
      </c>
      <c r="BH25" s="646"/>
      <c r="BI25" s="646"/>
      <c r="BJ25" s="646"/>
      <c r="BK25" s="646"/>
      <c r="BL25" s="646"/>
      <c r="BM25" s="646"/>
      <c r="BN25" s="647"/>
      <c r="BO25" s="648" t="s">
        <v>135</v>
      </c>
      <c r="BP25" s="648"/>
      <c r="BQ25" s="648"/>
      <c r="BR25" s="648"/>
      <c r="BS25" s="654" t="s">
        <v>126</v>
      </c>
      <c r="BT25" s="646"/>
      <c r="BU25" s="646"/>
      <c r="BV25" s="646"/>
      <c r="BW25" s="646"/>
      <c r="BX25" s="646"/>
      <c r="BY25" s="646"/>
      <c r="BZ25" s="646"/>
      <c r="CA25" s="646"/>
      <c r="CB25" s="655"/>
      <c r="CD25" s="660" t="s">
        <v>288</v>
      </c>
      <c r="CE25" s="661"/>
      <c r="CF25" s="661"/>
      <c r="CG25" s="661"/>
      <c r="CH25" s="661"/>
      <c r="CI25" s="661"/>
      <c r="CJ25" s="661"/>
      <c r="CK25" s="661"/>
      <c r="CL25" s="661"/>
      <c r="CM25" s="661"/>
      <c r="CN25" s="661"/>
      <c r="CO25" s="661"/>
      <c r="CP25" s="661"/>
      <c r="CQ25" s="662"/>
      <c r="CR25" s="645">
        <v>918379</v>
      </c>
      <c r="CS25" s="680"/>
      <c r="CT25" s="680"/>
      <c r="CU25" s="680"/>
      <c r="CV25" s="680"/>
      <c r="CW25" s="680"/>
      <c r="CX25" s="680"/>
      <c r="CY25" s="681"/>
      <c r="CZ25" s="650">
        <v>28.6</v>
      </c>
      <c r="DA25" s="682"/>
      <c r="DB25" s="682"/>
      <c r="DC25" s="685"/>
      <c r="DD25" s="654">
        <v>871981</v>
      </c>
      <c r="DE25" s="680"/>
      <c r="DF25" s="680"/>
      <c r="DG25" s="680"/>
      <c r="DH25" s="680"/>
      <c r="DI25" s="680"/>
      <c r="DJ25" s="680"/>
      <c r="DK25" s="681"/>
      <c r="DL25" s="654">
        <v>812662</v>
      </c>
      <c r="DM25" s="680"/>
      <c r="DN25" s="680"/>
      <c r="DO25" s="680"/>
      <c r="DP25" s="680"/>
      <c r="DQ25" s="680"/>
      <c r="DR25" s="680"/>
      <c r="DS25" s="680"/>
      <c r="DT25" s="680"/>
      <c r="DU25" s="680"/>
      <c r="DV25" s="681"/>
      <c r="DW25" s="650">
        <v>36.4</v>
      </c>
      <c r="DX25" s="682"/>
      <c r="DY25" s="682"/>
      <c r="DZ25" s="682"/>
      <c r="EA25" s="682"/>
      <c r="EB25" s="682"/>
      <c r="EC25" s="683"/>
    </row>
    <row r="26" spans="2:133" ht="11.25" customHeight="1" x14ac:dyDescent="0.15">
      <c r="B26" s="642" t="s">
        <v>289</v>
      </c>
      <c r="C26" s="643"/>
      <c r="D26" s="643"/>
      <c r="E26" s="643"/>
      <c r="F26" s="643"/>
      <c r="G26" s="643"/>
      <c r="H26" s="643"/>
      <c r="I26" s="643"/>
      <c r="J26" s="643"/>
      <c r="K26" s="643"/>
      <c r="L26" s="643"/>
      <c r="M26" s="643"/>
      <c r="N26" s="643"/>
      <c r="O26" s="643"/>
      <c r="P26" s="643"/>
      <c r="Q26" s="644"/>
      <c r="R26" s="645">
        <v>2338753</v>
      </c>
      <c r="S26" s="646"/>
      <c r="T26" s="646"/>
      <c r="U26" s="646"/>
      <c r="V26" s="646"/>
      <c r="W26" s="646"/>
      <c r="X26" s="646"/>
      <c r="Y26" s="647"/>
      <c r="Z26" s="648">
        <v>70.599999999999994</v>
      </c>
      <c r="AA26" s="648"/>
      <c r="AB26" s="648"/>
      <c r="AC26" s="648"/>
      <c r="AD26" s="649">
        <v>2140871</v>
      </c>
      <c r="AE26" s="649"/>
      <c r="AF26" s="649"/>
      <c r="AG26" s="649"/>
      <c r="AH26" s="649"/>
      <c r="AI26" s="649"/>
      <c r="AJ26" s="649"/>
      <c r="AK26" s="649"/>
      <c r="AL26" s="650">
        <v>99.6</v>
      </c>
      <c r="AM26" s="651"/>
      <c r="AN26" s="651"/>
      <c r="AO26" s="652"/>
      <c r="AP26" s="664" t="s">
        <v>290</v>
      </c>
      <c r="AQ26" s="684"/>
      <c r="AR26" s="684"/>
      <c r="AS26" s="684"/>
      <c r="AT26" s="684"/>
      <c r="AU26" s="684"/>
      <c r="AV26" s="684"/>
      <c r="AW26" s="684"/>
      <c r="AX26" s="684"/>
      <c r="AY26" s="684"/>
      <c r="AZ26" s="684"/>
      <c r="BA26" s="684"/>
      <c r="BB26" s="684"/>
      <c r="BC26" s="684"/>
      <c r="BD26" s="684"/>
      <c r="BE26" s="684"/>
      <c r="BF26" s="666"/>
      <c r="BG26" s="645" t="s">
        <v>135</v>
      </c>
      <c r="BH26" s="646"/>
      <c r="BI26" s="646"/>
      <c r="BJ26" s="646"/>
      <c r="BK26" s="646"/>
      <c r="BL26" s="646"/>
      <c r="BM26" s="646"/>
      <c r="BN26" s="647"/>
      <c r="BO26" s="648" t="s">
        <v>126</v>
      </c>
      <c r="BP26" s="648"/>
      <c r="BQ26" s="648"/>
      <c r="BR26" s="648"/>
      <c r="BS26" s="654" t="s">
        <v>126</v>
      </c>
      <c r="BT26" s="646"/>
      <c r="BU26" s="646"/>
      <c r="BV26" s="646"/>
      <c r="BW26" s="646"/>
      <c r="BX26" s="646"/>
      <c r="BY26" s="646"/>
      <c r="BZ26" s="646"/>
      <c r="CA26" s="646"/>
      <c r="CB26" s="655"/>
      <c r="CD26" s="660" t="s">
        <v>291</v>
      </c>
      <c r="CE26" s="661"/>
      <c r="CF26" s="661"/>
      <c r="CG26" s="661"/>
      <c r="CH26" s="661"/>
      <c r="CI26" s="661"/>
      <c r="CJ26" s="661"/>
      <c r="CK26" s="661"/>
      <c r="CL26" s="661"/>
      <c r="CM26" s="661"/>
      <c r="CN26" s="661"/>
      <c r="CO26" s="661"/>
      <c r="CP26" s="661"/>
      <c r="CQ26" s="662"/>
      <c r="CR26" s="645">
        <v>598776</v>
      </c>
      <c r="CS26" s="646"/>
      <c r="CT26" s="646"/>
      <c r="CU26" s="646"/>
      <c r="CV26" s="646"/>
      <c r="CW26" s="646"/>
      <c r="CX26" s="646"/>
      <c r="CY26" s="647"/>
      <c r="CZ26" s="650">
        <v>18.7</v>
      </c>
      <c r="DA26" s="682"/>
      <c r="DB26" s="682"/>
      <c r="DC26" s="685"/>
      <c r="DD26" s="654">
        <v>556131</v>
      </c>
      <c r="DE26" s="646"/>
      <c r="DF26" s="646"/>
      <c r="DG26" s="646"/>
      <c r="DH26" s="646"/>
      <c r="DI26" s="646"/>
      <c r="DJ26" s="646"/>
      <c r="DK26" s="647"/>
      <c r="DL26" s="654" t="s">
        <v>233</v>
      </c>
      <c r="DM26" s="646"/>
      <c r="DN26" s="646"/>
      <c r="DO26" s="646"/>
      <c r="DP26" s="646"/>
      <c r="DQ26" s="646"/>
      <c r="DR26" s="646"/>
      <c r="DS26" s="646"/>
      <c r="DT26" s="646"/>
      <c r="DU26" s="646"/>
      <c r="DV26" s="647"/>
      <c r="DW26" s="650" t="s">
        <v>126</v>
      </c>
      <c r="DX26" s="682"/>
      <c r="DY26" s="682"/>
      <c r="DZ26" s="682"/>
      <c r="EA26" s="682"/>
      <c r="EB26" s="682"/>
      <c r="EC26" s="683"/>
    </row>
    <row r="27" spans="2:133" ht="11.25" customHeight="1" x14ac:dyDescent="0.15">
      <c r="B27" s="642" t="s">
        <v>292</v>
      </c>
      <c r="C27" s="643"/>
      <c r="D27" s="643"/>
      <c r="E27" s="643"/>
      <c r="F27" s="643"/>
      <c r="G27" s="643"/>
      <c r="H27" s="643"/>
      <c r="I27" s="643"/>
      <c r="J27" s="643"/>
      <c r="K27" s="643"/>
      <c r="L27" s="643"/>
      <c r="M27" s="643"/>
      <c r="N27" s="643"/>
      <c r="O27" s="643"/>
      <c r="P27" s="643"/>
      <c r="Q27" s="644"/>
      <c r="R27" s="645">
        <v>549</v>
      </c>
      <c r="S27" s="646"/>
      <c r="T27" s="646"/>
      <c r="U27" s="646"/>
      <c r="V27" s="646"/>
      <c r="W27" s="646"/>
      <c r="X27" s="646"/>
      <c r="Y27" s="647"/>
      <c r="Z27" s="648">
        <v>0</v>
      </c>
      <c r="AA27" s="648"/>
      <c r="AB27" s="648"/>
      <c r="AC27" s="648"/>
      <c r="AD27" s="649">
        <v>549</v>
      </c>
      <c r="AE27" s="649"/>
      <c r="AF27" s="649"/>
      <c r="AG27" s="649"/>
      <c r="AH27" s="649"/>
      <c r="AI27" s="649"/>
      <c r="AJ27" s="649"/>
      <c r="AK27" s="649"/>
      <c r="AL27" s="650">
        <v>0</v>
      </c>
      <c r="AM27" s="651"/>
      <c r="AN27" s="651"/>
      <c r="AO27" s="652"/>
      <c r="AP27" s="642" t="s">
        <v>293</v>
      </c>
      <c r="AQ27" s="643"/>
      <c r="AR27" s="643"/>
      <c r="AS27" s="643"/>
      <c r="AT27" s="643"/>
      <c r="AU27" s="643"/>
      <c r="AV27" s="643"/>
      <c r="AW27" s="643"/>
      <c r="AX27" s="643"/>
      <c r="AY27" s="643"/>
      <c r="AZ27" s="643"/>
      <c r="BA27" s="643"/>
      <c r="BB27" s="643"/>
      <c r="BC27" s="643"/>
      <c r="BD27" s="643"/>
      <c r="BE27" s="643"/>
      <c r="BF27" s="644"/>
      <c r="BG27" s="645">
        <v>748297</v>
      </c>
      <c r="BH27" s="646"/>
      <c r="BI27" s="646"/>
      <c r="BJ27" s="646"/>
      <c r="BK27" s="646"/>
      <c r="BL27" s="646"/>
      <c r="BM27" s="646"/>
      <c r="BN27" s="647"/>
      <c r="BO27" s="648">
        <v>100</v>
      </c>
      <c r="BP27" s="648"/>
      <c r="BQ27" s="648"/>
      <c r="BR27" s="648"/>
      <c r="BS27" s="654" t="s">
        <v>126</v>
      </c>
      <c r="BT27" s="646"/>
      <c r="BU27" s="646"/>
      <c r="BV27" s="646"/>
      <c r="BW27" s="646"/>
      <c r="BX27" s="646"/>
      <c r="BY27" s="646"/>
      <c r="BZ27" s="646"/>
      <c r="CA27" s="646"/>
      <c r="CB27" s="655"/>
      <c r="CD27" s="660" t="s">
        <v>294</v>
      </c>
      <c r="CE27" s="661"/>
      <c r="CF27" s="661"/>
      <c r="CG27" s="661"/>
      <c r="CH27" s="661"/>
      <c r="CI27" s="661"/>
      <c r="CJ27" s="661"/>
      <c r="CK27" s="661"/>
      <c r="CL27" s="661"/>
      <c r="CM27" s="661"/>
      <c r="CN27" s="661"/>
      <c r="CO27" s="661"/>
      <c r="CP27" s="661"/>
      <c r="CQ27" s="662"/>
      <c r="CR27" s="645">
        <v>349970</v>
      </c>
      <c r="CS27" s="680"/>
      <c r="CT27" s="680"/>
      <c r="CU27" s="680"/>
      <c r="CV27" s="680"/>
      <c r="CW27" s="680"/>
      <c r="CX27" s="680"/>
      <c r="CY27" s="681"/>
      <c r="CZ27" s="650">
        <v>10.9</v>
      </c>
      <c r="DA27" s="682"/>
      <c r="DB27" s="682"/>
      <c r="DC27" s="685"/>
      <c r="DD27" s="654">
        <v>106235</v>
      </c>
      <c r="DE27" s="680"/>
      <c r="DF27" s="680"/>
      <c r="DG27" s="680"/>
      <c r="DH27" s="680"/>
      <c r="DI27" s="680"/>
      <c r="DJ27" s="680"/>
      <c r="DK27" s="681"/>
      <c r="DL27" s="654">
        <v>97605</v>
      </c>
      <c r="DM27" s="680"/>
      <c r="DN27" s="680"/>
      <c r="DO27" s="680"/>
      <c r="DP27" s="680"/>
      <c r="DQ27" s="680"/>
      <c r="DR27" s="680"/>
      <c r="DS27" s="680"/>
      <c r="DT27" s="680"/>
      <c r="DU27" s="680"/>
      <c r="DV27" s="681"/>
      <c r="DW27" s="650">
        <v>4.4000000000000004</v>
      </c>
      <c r="DX27" s="682"/>
      <c r="DY27" s="682"/>
      <c r="DZ27" s="682"/>
      <c r="EA27" s="682"/>
      <c r="EB27" s="682"/>
      <c r="EC27" s="683"/>
    </row>
    <row r="28" spans="2:133" ht="11.25" customHeight="1" x14ac:dyDescent="0.15">
      <c r="B28" s="642" t="s">
        <v>295</v>
      </c>
      <c r="C28" s="643"/>
      <c r="D28" s="643"/>
      <c r="E28" s="643"/>
      <c r="F28" s="643"/>
      <c r="G28" s="643"/>
      <c r="H28" s="643"/>
      <c r="I28" s="643"/>
      <c r="J28" s="643"/>
      <c r="K28" s="643"/>
      <c r="L28" s="643"/>
      <c r="M28" s="643"/>
      <c r="N28" s="643"/>
      <c r="O28" s="643"/>
      <c r="P28" s="643"/>
      <c r="Q28" s="644"/>
      <c r="R28" s="645">
        <v>10897</v>
      </c>
      <c r="S28" s="646"/>
      <c r="T28" s="646"/>
      <c r="U28" s="646"/>
      <c r="V28" s="646"/>
      <c r="W28" s="646"/>
      <c r="X28" s="646"/>
      <c r="Y28" s="647"/>
      <c r="Z28" s="648">
        <v>0.3</v>
      </c>
      <c r="AA28" s="648"/>
      <c r="AB28" s="648"/>
      <c r="AC28" s="648"/>
      <c r="AD28" s="649" t="s">
        <v>126</v>
      </c>
      <c r="AE28" s="649"/>
      <c r="AF28" s="649"/>
      <c r="AG28" s="649"/>
      <c r="AH28" s="649"/>
      <c r="AI28" s="649"/>
      <c r="AJ28" s="649"/>
      <c r="AK28" s="649"/>
      <c r="AL28" s="650" t="s">
        <v>126</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296</v>
      </c>
      <c r="CE28" s="661"/>
      <c r="CF28" s="661"/>
      <c r="CG28" s="661"/>
      <c r="CH28" s="661"/>
      <c r="CI28" s="661"/>
      <c r="CJ28" s="661"/>
      <c r="CK28" s="661"/>
      <c r="CL28" s="661"/>
      <c r="CM28" s="661"/>
      <c r="CN28" s="661"/>
      <c r="CO28" s="661"/>
      <c r="CP28" s="661"/>
      <c r="CQ28" s="662"/>
      <c r="CR28" s="645">
        <v>351029</v>
      </c>
      <c r="CS28" s="646"/>
      <c r="CT28" s="646"/>
      <c r="CU28" s="646"/>
      <c r="CV28" s="646"/>
      <c r="CW28" s="646"/>
      <c r="CX28" s="646"/>
      <c r="CY28" s="647"/>
      <c r="CZ28" s="650">
        <v>10.9</v>
      </c>
      <c r="DA28" s="682"/>
      <c r="DB28" s="682"/>
      <c r="DC28" s="685"/>
      <c r="DD28" s="654">
        <v>331126</v>
      </c>
      <c r="DE28" s="646"/>
      <c r="DF28" s="646"/>
      <c r="DG28" s="646"/>
      <c r="DH28" s="646"/>
      <c r="DI28" s="646"/>
      <c r="DJ28" s="646"/>
      <c r="DK28" s="647"/>
      <c r="DL28" s="654">
        <v>331126</v>
      </c>
      <c r="DM28" s="646"/>
      <c r="DN28" s="646"/>
      <c r="DO28" s="646"/>
      <c r="DP28" s="646"/>
      <c r="DQ28" s="646"/>
      <c r="DR28" s="646"/>
      <c r="DS28" s="646"/>
      <c r="DT28" s="646"/>
      <c r="DU28" s="646"/>
      <c r="DV28" s="647"/>
      <c r="DW28" s="650">
        <v>14.8</v>
      </c>
      <c r="DX28" s="682"/>
      <c r="DY28" s="682"/>
      <c r="DZ28" s="682"/>
      <c r="EA28" s="682"/>
      <c r="EB28" s="682"/>
      <c r="EC28" s="683"/>
    </row>
    <row r="29" spans="2:133" ht="11.25" customHeight="1" x14ac:dyDescent="0.15">
      <c r="B29" s="642" t="s">
        <v>297</v>
      </c>
      <c r="C29" s="643"/>
      <c r="D29" s="643"/>
      <c r="E29" s="643"/>
      <c r="F29" s="643"/>
      <c r="G29" s="643"/>
      <c r="H29" s="643"/>
      <c r="I29" s="643"/>
      <c r="J29" s="643"/>
      <c r="K29" s="643"/>
      <c r="L29" s="643"/>
      <c r="M29" s="643"/>
      <c r="N29" s="643"/>
      <c r="O29" s="643"/>
      <c r="P29" s="643"/>
      <c r="Q29" s="644"/>
      <c r="R29" s="645">
        <v>75749</v>
      </c>
      <c r="S29" s="646"/>
      <c r="T29" s="646"/>
      <c r="U29" s="646"/>
      <c r="V29" s="646"/>
      <c r="W29" s="646"/>
      <c r="X29" s="646"/>
      <c r="Y29" s="647"/>
      <c r="Z29" s="648">
        <v>2.2999999999999998</v>
      </c>
      <c r="AA29" s="648"/>
      <c r="AB29" s="648"/>
      <c r="AC29" s="648"/>
      <c r="AD29" s="649" t="s">
        <v>233</v>
      </c>
      <c r="AE29" s="649"/>
      <c r="AF29" s="649"/>
      <c r="AG29" s="649"/>
      <c r="AH29" s="649"/>
      <c r="AI29" s="649"/>
      <c r="AJ29" s="649"/>
      <c r="AK29" s="649"/>
      <c r="AL29" s="650" t="s">
        <v>126</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298</v>
      </c>
      <c r="CE29" s="692"/>
      <c r="CF29" s="660" t="s">
        <v>299</v>
      </c>
      <c r="CG29" s="661"/>
      <c r="CH29" s="661"/>
      <c r="CI29" s="661"/>
      <c r="CJ29" s="661"/>
      <c r="CK29" s="661"/>
      <c r="CL29" s="661"/>
      <c r="CM29" s="661"/>
      <c r="CN29" s="661"/>
      <c r="CO29" s="661"/>
      <c r="CP29" s="661"/>
      <c r="CQ29" s="662"/>
      <c r="CR29" s="645">
        <v>351029</v>
      </c>
      <c r="CS29" s="680"/>
      <c r="CT29" s="680"/>
      <c r="CU29" s="680"/>
      <c r="CV29" s="680"/>
      <c r="CW29" s="680"/>
      <c r="CX29" s="680"/>
      <c r="CY29" s="681"/>
      <c r="CZ29" s="650">
        <v>10.9</v>
      </c>
      <c r="DA29" s="682"/>
      <c r="DB29" s="682"/>
      <c r="DC29" s="685"/>
      <c r="DD29" s="654">
        <v>331126</v>
      </c>
      <c r="DE29" s="680"/>
      <c r="DF29" s="680"/>
      <c r="DG29" s="680"/>
      <c r="DH29" s="680"/>
      <c r="DI29" s="680"/>
      <c r="DJ29" s="680"/>
      <c r="DK29" s="681"/>
      <c r="DL29" s="654">
        <v>331126</v>
      </c>
      <c r="DM29" s="680"/>
      <c r="DN29" s="680"/>
      <c r="DO29" s="680"/>
      <c r="DP29" s="680"/>
      <c r="DQ29" s="680"/>
      <c r="DR29" s="680"/>
      <c r="DS29" s="680"/>
      <c r="DT29" s="680"/>
      <c r="DU29" s="680"/>
      <c r="DV29" s="681"/>
      <c r="DW29" s="650">
        <v>14.8</v>
      </c>
      <c r="DX29" s="682"/>
      <c r="DY29" s="682"/>
      <c r="DZ29" s="682"/>
      <c r="EA29" s="682"/>
      <c r="EB29" s="682"/>
      <c r="EC29" s="683"/>
    </row>
    <row r="30" spans="2:133" ht="11.25" customHeight="1" x14ac:dyDescent="0.15">
      <c r="B30" s="642" t="s">
        <v>300</v>
      </c>
      <c r="C30" s="643"/>
      <c r="D30" s="643"/>
      <c r="E30" s="643"/>
      <c r="F30" s="643"/>
      <c r="G30" s="643"/>
      <c r="H30" s="643"/>
      <c r="I30" s="643"/>
      <c r="J30" s="643"/>
      <c r="K30" s="643"/>
      <c r="L30" s="643"/>
      <c r="M30" s="643"/>
      <c r="N30" s="643"/>
      <c r="O30" s="643"/>
      <c r="P30" s="643"/>
      <c r="Q30" s="644"/>
      <c r="R30" s="645">
        <v>6075</v>
      </c>
      <c r="S30" s="646"/>
      <c r="T30" s="646"/>
      <c r="U30" s="646"/>
      <c r="V30" s="646"/>
      <c r="W30" s="646"/>
      <c r="X30" s="646"/>
      <c r="Y30" s="647"/>
      <c r="Z30" s="648">
        <v>0.2</v>
      </c>
      <c r="AA30" s="648"/>
      <c r="AB30" s="648"/>
      <c r="AC30" s="648"/>
      <c r="AD30" s="649" t="s">
        <v>135</v>
      </c>
      <c r="AE30" s="649"/>
      <c r="AF30" s="649"/>
      <c r="AG30" s="649"/>
      <c r="AH30" s="649"/>
      <c r="AI30" s="649"/>
      <c r="AJ30" s="649"/>
      <c r="AK30" s="649"/>
      <c r="AL30" s="650" t="s">
        <v>233</v>
      </c>
      <c r="AM30" s="651"/>
      <c r="AN30" s="651"/>
      <c r="AO30" s="652"/>
      <c r="AP30" s="624" t="s">
        <v>216</v>
      </c>
      <c r="AQ30" s="625"/>
      <c r="AR30" s="625"/>
      <c r="AS30" s="625"/>
      <c r="AT30" s="625"/>
      <c r="AU30" s="625"/>
      <c r="AV30" s="625"/>
      <c r="AW30" s="625"/>
      <c r="AX30" s="625"/>
      <c r="AY30" s="625"/>
      <c r="AZ30" s="625"/>
      <c r="BA30" s="625"/>
      <c r="BB30" s="625"/>
      <c r="BC30" s="625"/>
      <c r="BD30" s="625"/>
      <c r="BE30" s="625"/>
      <c r="BF30" s="626"/>
      <c r="BG30" s="624" t="s">
        <v>301</v>
      </c>
      <c r="BH30" s="689"/>
      <c r="BI30" s="689"/>
      <c r="BJ30" s="689"/>
      <c r="BK30" s="689"/>
      <c r="BL30" s="689"/>
      <c r="BM30" s="689"/>
      <c r="BN30" s="689"/>
      <c r="BO30" s="689"/>
      <c r="BP30" s="689"/>
      <c r="BQ30" s="690"/>
      <c r="BR30" s="624" t="s">
        <v>302</v>
      </c>
      <c r="BS30" s="689"/>
      <c r="BT30" s="689"/>
      <c r="BU30" s="689"/>
      <c r="BV30" s="689"/>
      <c r="BW30" s="689"/>
      <c r="BX30" s="689"/>
      <c r="BY30" s="689"/>
      <c r="BZ30" s="689"/>
      <c r="CA30" s="689"/>
      <c r="CB30" s="690"/>
      <c r="CD30" s="693"/>
      <c r="CE30" s="694"/>
      <c r="CF30" s="660" t="s">
        <v>303</v>
      </c>
      <c r="CG30" s="661"/>
      <c r="CH30" s="661"/>
      <c r="CI30" s="661"/>
      <c r="CJ30" s="661"/>
      <c r="CK30" s="661"/>
      <c r="CL30" s="661"/>
      <c r="CM30" s="661"/>
      <c r="CN30" s="661"/>
      <c r="CO30" s="661"/>
      <c r="CP30" s="661"/>
      <c r="CQ30" s="662"/>
      <c r="CR30" s="645">
        <v>328103</v>
      </c>
      <c r="CS30" s="646"/>
      <c r="CT30" s="646"/>
      <c r="CU30" s="646"/>
      <c r="CV30" s="646"/>
      <c r="CW30" s="646"/>
      <c r="CX30" s="646"/>
      <c r="CY30" s="647"/>
      <c r="CZ30" s="650">
        <v>10.199999999999999</v>
      </c>
      <c r="DA30" s="682"/>
      <c r="DB30" s="682"/>
      <c r="DC30" s="685"/>
      <c r="DD30" s="654">
        <v>324697</v>
      </c>
      <c r="DE30" s="646"/>
      <c r="DF30" s="646"/>
      <c r="DG30" s="646"/>
      <c r="DH30" s="646"/>
      <c r="DI30" s="646"/>
      <c r="DJ30" s="646"/>
      <c r="DK30" s="647"/>
      <c r="DL30" s="654">
        <v>324697</v>
      </c>
      <c r="DM30" s="646"/>
      <c r="DN30" s="646"/>
      <c r="DO30" s="646"/>
      <c r="DP30" s="646"/>
      <c r="DQ30" s="646"/>
      <c r="DR30" s="646"/>
      <c r="DS30" s="646"/>
      <c r="DT30" s="646"/>
      <c r="DU30" s="646"/>
      <c r="DV30" s="647"/>
      <c r="DW30" s="650">
        <v>14.6</v>
      </c>
      <c r="DX30" s="682"/>
      <c r="DY30" s="682"/>
      <c r="DZ30" s="682"/>
      <c r="EA30" s="682"/>
      <c r="EB30" s="682"/>
      <c r="EC30" s="683"/>
    </row>
    <row r="31" spans="2:133" ht="11.25" customHeight="1" x14ac:dyDescent="0.15">
      <c r="B31" s="642" t="s">
        <v>304</v>
      </c>
      <c r="C31" s="643"/>
      <c r="D31" s="643"/>
      <c r="E31" s="643"/>
      <c r="F31" s="643"/>
      <c r="G31" s="643"/>
      <c r="H31" s="643"/>
      <c r="I31" s="643"/>
      <c r="J31" s="643"/>
      <c r="K31" s="643"/>
      <c r="L31" s="643"/>
      <c r="M31" s="643"/>
      <c r="N31" s="643"/>
      <c r="O31" s="643"/>
      <c r="P31" s="643"/>
      <c r="Q31" s="644"/>
      <c r="R31" s="645">
        <v>211098</v>
      </c>
      <c r="S31" s="646"/>
      <c r="T31" s="646"/>
      <c r="U31" s="646"/>
      <c r="V31" s="646"/>
      <c r="W31" s="646"/>
      <c r="X31" s="646"/>
      <c r="Y31" s="647"/>
      <c r="Z31" s="648">
        <v>6.4</v>
      </c>
      <c r="AA31" s="648"/>
      <c r="AB31" s="648"/>
      <c r="AC31" s="648"/>
      <c r="AD31" s="649" t="s">
        <v>126</v>
      </c>
      <c r="AE31" s="649"/>
      <c r="AF31" s="649"/>
      <c r="AG31" s="649"/>
      <c r="AH31" s="649"/>
      <c r="AI31" s="649"/>
      <c r="AJ31" s="649"/>
      <c r="AK31" s="649"/>
      <c r="AL31" s="650" t="s">
        <v>233</v>
      </c>
      <c r="AM31" s="651"/>
      <c r="AN31" s="651"/>
      <c r="AO31" s="652"/>
      <c r="AP31" s="697" t="s">
        <v>305</v>
      </c>
      <c r="AQ31" s="698"/>
      <c r="AR31" s="698"/>
      <c r="AS31" s="698"/>
      <c r="AT31" s="703" t="s">
        <v>306</v>
      </c>
      <c r="AU31" s="231"/>
      <c r="AV31" s="231"/>
      <c r="AW31" s="231"/>
      <c r="AX31" s="631" t="s">
        <v>183</v>
      </c>
      <c r="AY31" s="632"/>
      <c r="AZ31" s="632"/>
      <c r="BA31" s="632"/>
      <c r="BB31" s="632"/>
      <c r="BC31" s="632"/>
      <c r="BD31" s="632"/>
      <c r="BE31" s="632"/>
      <c r="BF31" s="633"/>
      <c r="BG31" s="709">
        <v>99</v>
      </c>
      <c r="BH31" s="710"/>
      <c r="BI31" s="710"/>
      <c r="BJ31" s="710"/>
      <c r="BK31" s="710"/>
      <c r="BL31" s="710"/>
      <c r="BM31" s="640">
        <v>97</v>
      </c>
      <c r="BN31" s="710"/>
      <c r="BO31" s="710"/>
      <c r="BP31" s="710"/>
      <c r="BQ31" s="711"/>
      <c r="BR31" s="709">
        <v>98.8</v>
      </c>
      <c r="BS31" s="710"/>
      <c r="BT31" s="710"/>
      <c r="BU31" s="710"/>
      <c r="BV31" s="710"/>
      <c r="BW31" s="710"/>
      <c r="BX31" s="640">
        <v>96.6</v>
      </c>
      <c r="BY31" s="710"/>
      <c r="BZ31" s="710"/>
      <c r="CA31" s="710"/>
      <c r="CB31" s="711"/>
      <c r="CD31" s="693"/>
      <c r="CE31" s="694"/>
      <c r="CF31" s="660" t="s">
        <v>307</v>
      </c>
      <c r="CG31" s="661"/>
      <c r="CH31" s="661"/>
      <c r="CI31" s="661"/>
      <c r="CJ31" s="661"/>
      <c r="CK31" s="661"/>
      <c r="CL31" s="661"/>
      <c r="CM31" s="661"/>
      <c r="CN31" s="661"/>
      <c r="CO31" s="661"/>
      <c r="CP31" s="661"/>
      <c r="CQ31" s="662"/>
      <c r="CR31" s="645">
        <v>22926</v>
      </c>
      <c r="CS31" s="680"/>
      <c r="CT31" s="680"/>
      <c r="CU31" s="680"/>
      <c r="CV31" s="680"/>
      <c r="CW31" s="680"/>
      <c r="CX31" s="680"/>
      <c r="CY31" s="681"/>
      <c r="CZ31" s="650">
        <v>0.7</v>
      </c>
      <c r="DA31" s="682"/>
      <c r="DB31" s="682"/>
      <c r="DC31" s="685"/>
      <c r="DD31" s="654">
        <v>6429</v>
      </c>
      <c r="DE31" s="680"/>
      <c r="DF31" s="680"/>
      <c r="DG31" s="680"/>
      <c r="DH31" s="680"/>
      <c r="DI31" s="680"/>
      <c r="DJ31" s="680"/>
      <c r="DK31" s="681"/>
      <c r="DL31" s="654">
        <v>6429</v>
      </c>
      <c r="DM31" s="680"/>
      <c r="DN31" s="680"/>
      <c r="DO31" s="680"/>
      <c r="DP31" s="680"/>
      <c r="DQ31" s="680"/>
      <c r="DR31" s="680"/>
      <c r="DS31" s="680"/>
      <c r="DT31" s="680"/>
      <c r="DU31" s="680"/>
      <c r="DV31" s="681"/>
      <c r="DW31" s="650">
        <v>0.3</v>
      </c>
      <c r="DX31" s="682"/>
      <c r="DY31" s="682"/>
      <c r="DZ31" s="682"/>
      <c r="EA31" s="682"/>
      <c r="EB31" s="682"/>
      <c r="EC31" s="683"/>
    </row>
    <row r="32" spans="2:133" ht="11.25" customHeight="1" x14ac:dyDescent="0.15">
      <c r="B32" s="706" t="s">
        <v>308</v>
      </c>
      <c r="C32" s="707"/>
      <c r="D32" s="707"/>
      <c r="E32" s="707"/>
      <c r="F32" s="707"/>
      <c r="G32" s="707"/>
      <c r="H32" s="707"/>
      <c r="I32" s="707"/>
      <c r="J32" s="707"/>
      <c r="K32" s="707"/>
      <c r="L32" s="707"/>
      <c r="M32" s="707"/>
      <c r="N32" s="707"/>
      <c r="O32" s="707"/>
      <c r="P32" s="707"/>
      <c r="Q32" s="708"/>
      <c r="R32" s="645" t="s">
        <v>233</v>
      </c>
      <c r="S32" s="646"/>
      <c r="T32" s="646"/>
      <c r="U32" s="646"/>
      <c r="V32" s="646"/>
      <c r="W32" s="646"/>
      <c r="X32" s="646"/>
      <c r="Y32" s="647"/>
      <c r="Z32" s="648" t="s">
        <v>126</v>
      </c>
      <c r="AA32" s="648"/>
      <c r="AB32" s="648"/>
      <c r="AC32" s="648"/>
      <c r="AD32" s="649" t="s">
        <v>233</v>
      </c>
      <c r="AE32" s="649"/>
      <c r="AF32" s="649"/>
      <c r="AG32" s="649"/>
      <c r="AH32" s="649"/>
      <c r="AI32" s="649"/>
      <c r="AJ32" s="649"/>
      <c r="AK32" s="649"/>
      <c r="AL32" s="650" t="s">
        <v>126</v>
      </c>
      <c r="AM32" s="651"/>
      <c r="AN32" s="651"/>
      <c r="AO32" s="652"/>
      <c r="AP32" s="699"/>
      <c r="AQ32" s="700"/>
      <c r="AR32" s="700"/>
      <c r="AS32" s="700"/>
      <c r="AT32" s="704"/>
      <c r="AU32" s="230" t="s">
        <v>309</v>
      </c>
      <c r="AV32" s="230"/>
      <c r="AW32" s="230"/>
      <c r="AX32" s="642" t="s">
        <v>310</v>
      </c>
      <c r="AY32" s="643"/>
      <c r="AZ32" s="643"/>
      <c r="BA32" s="643"/>
      <c r="BB32" s="643"/>
      <c r="BC32" s="643"/>
      <c r="BD32" s="643"/>
      <c r="BE32" s="643"/>
      <c r="BF32" s="644"/>
      <c r="BG32" s="712">
        <v>98.7</v>
      </c>
      <c r="BH32" s="680"/>
      <c r="BI32" s="680"/>
      <c r="BJ32" s="680"/>
      <c r="BK32" s="680"/>
      <c r="BL32" s="680"/>
      <c r="BM32" s="651">
        <v>96</v>
      </c>
      <c r="BN32" s="713"/>
      <c r="BO32" s="713"/>
      <c r="BP32" s="713"/>
      <c r="BQ32" s="714"/>
      <c r="BR32" s="712">
        <v>98.1</v>
      </c>
      <c r="BS32" s="680"/>
      <c r="BT32" s="680"/>
      <c r="BU32" s="680"/>
      <c r="BV32" s="680"/>
      <c r="BW32" s="680"/>
      <c r="BX32" s="651">
        <v>95.3</v>
      </c>
      <c r="BY32" s="713"/>
      <c r="BZ32" s="713"/>
      <c r="CA32" s="713"/>
      <c r="CB32" s="714"/>
      <c r="CD32" s="695"/>
      <c r="CE32" s="696"/>
      <c r="CF32" s="660" t="s">
        <v>311</v>
      </c>
      <c r="CG32" s="661"/>
      <c r="CH32" s="661"/>
      <c r="CI32" s="661"/>
      <c r="CJ32" s="661"/>
      <c r="CK32" s="661"/>
      <c r="CL32" s="661"/>
      <c r="CM32" s="661"/>
      <c r="CN32" s="661"/>
      <c r="CO32" s="661"/>
      <c r="CP32" s="661"/>
      <c r="CQ32" s="662"/>
      <c r="CR32" s="645" t="s">
        <v>126</v>
      </c>
      <c r="CS32" s="646"/>
      <c r="CT32" s="646"/>
      <c r="CU32" s="646"/>
      <c r="CV32" s="646"/>
      <c r="CW32" s="646"/>
      <c r="CX32" s="646"/>
      <c r="CY32" s="647"/>
      <c r="CZ32" s="650" t="s">
        <v>126</v>
      </c>
      <c r="DA32" s="682"/>
      <c r="DB32" s="682"/>
      <c r="DC32" s="685"/>
      <c r="DD32" s="654" t="s">
        <v>233</v>
      </c>
      <c r="DE32" s="646"/>
      <c r="DF32" s="646"/>
      <c r="DG32" s="646"/>
      <c r="DH32" s="646"/>
      <c r="DI32" s="646"/>
      <c r="DJ32" s="646"/>
      <c r="DK32" s="647"/>
      <c r="DL32" s="654" t="s">
        <v>126</v>
      </c>
      <c r="DM32" s="646"/>
      <c r="DN32" s="646"/>
      <c r="DO32" s="646"/>
      <c r="DP32" s="646"/>
      <c r="DQ32" s="646"/>
      <c r="DR32" s="646"/>
      <c r="DS32" s="646"/>
      <c r="DT32" s="646"/>
      <c r="DU32" s="646"/>
      <c r="DV32" s="647"/>
      <c r="DW32" s="650" t="s">
        <v>233</v>
      </c>
      <c r="DX32" s="682"/>
      <c r="DY32" s="682"/>
      <c r="DZ32" s="682"/>
      <c r="EA32" s="682"/>
      <c r="EB32" s="682"/>
      <c r="EC32" s="683"/>
    </row>
    <row r="33" spans="2:133" ht="11.25" customHeight="1" x14ac:dyDescent="0.15">
      <c r="B33" s="642" t="s">
        <v>312</v>
      </c>
      <c r="C33" s="643"/>
      <c r="D33" s="643"/>
      <c r="E33" s="643"/>
      <c r="F33" s="643"/>
      <c r="G33" s="643"/>
      <c r="H33" s="643"/>
      <c r="I33" s="643"/>
      <c r="J33" s="643"/>
      <c r="K33" s="643"/>
      <c r="L33" s="643"/>
      <c r="M33" s="643"/>
      <c r="N33" s="643"/>
      <c r="O33" s="643"/>
      <c r="P33" s="643"/>
      <c r="Q33" s="644"/>
      <c r="R33" s="645">
        <v>167244</v>
      </c>
      <c r="S33" s="646"/>
      <c r="T33" s="646"/>
      <c r="U33" s="646"/>
      <c r="V33" s="646"/>
      <c r="W33" s="646"/>
      <c r="X33" s="646"/>
      <c r="Y33" s="647"/>
      <c r="Z33" s="648">
        <v>5</v>
      </c>
      <c r="AA33" s="648"/>
      <c r="AB33" s="648"/>
      <c r="AC33" s="648"/>
      <c r="AD33" s="649" t="s">
        <v>233</v>
      </c>
      <c r="AE33" s="649"/>
      <c r="AF33" s="649"/>
      <c r="AG33" s="649"/>
      <c r="AH33" s="649"/>
      <c r="AI33" s="649"/>
      <c r="AJ33" s="649"/>
      <c r="AK33" s="649"/>
      <c r="AL33" s="650" t="s">
        <v>233</v>
      </c>
      <c r="AM33" s="651"/>
      <c r="AN33" s="651"/>
      <c r="AO33" s="652"/>
      <c r="AP33" s="701"/>
      <c r="AQ33" s="702"/>
      <c r="AR33" s="702"/>
      <c r="AS33" s="702"/>
      <c r="AT33" s="705"/>
      <c r="AU33" s="232"/>
      <c r="AV33" s="232"/>
      <c r="AW33" s="232"/>
      <c r="AX33" s="686" t="s">
        <v>313</v>
      </c>
      <c r="AY33" s="687"/>
      <c r="AZ33" s="687"/>
      <c r="BA33" s="687"/>
      <c r="BB33" s="687"/>
      <c r="BC33" s="687"/>
      <c r="BD33" s="687"/>
      <c r="BE33" s="687"/>
      <c r="BF33" s="688"/>
      <c r="BG33" s="715">
        <v>99.3</v>
      </c>
      <c r="BH33" s="716"/>
      <c r="BI33" s="716"/>
      <c r="BJ33" s="716"/>
      <c r="BK33" s="716"/>
      <c r="BL33" s="716"/>
      <c r="BM33" s="717">
        <v>98.1</v>
      </c>
      <c r="BN33" s="716"/>
      <c r="BO33" s="716"/>
      <c r="BP33" s="716"/>
      <c r="BQ33" s="718"/>
      <c r="BR33" s="715">
        <v>99.4</v>
      </c>
      <c r="BS33" s="716"/>
      <c r="BT33" s="716"/>
      <c r="BU33" s="716"/>
      <c r="BV33" s="716"/>
      <c r="BW33" s="716"/>
      <c r="BX33" s="717">
        <v>97.8</v>
      </c>
      <c r="BY33" s="716"/>
      <c r="BZ33" s="716"/>
      <c r="CA33" s="716"/>
      <c r="CB33" s="718"/>
      <c r="CD33" s="660" t="s">
        <v>314</v>
      </c>
      <c r="CE33" s="661"/>
      <c r="CF33" s="661"/>
      <c r="CG33" s="661"/>
      <c r="CH33" s="661"/>
      <c r="CI33" s="661"/>
      <c r="CJ33" s="661"/>
      <c r="CK33" s="661"/>
      <c r="CL33" s="661"/>
      <c r="CM33" s="661"/>
      <c r="CN33" s="661"/>
      <c r="CO33" s="661"/>
      <c r="CP33" s="661"/>
      <c r="CQ33" s="662"/>
      <c r="CR33" s="645">
        <v>1320689</v>
      </c>
      <c r="CS33" s="680"/>
      <c r="CT33" s="680"/>
      <c r="CU33" s="680"/>
      <c r="CV33" s="680"/>
      <c r="CW33" s="680"/>
      <c r="CX33" s="680"/>
      <c r="CY33" s="681"/>
      <c r="CZ33" s="650">
        <v>41.1</v>
      </c>
      <c r="DA33" s="682"/>
      <c r="DB33" s="682"/>
      <c r="DC33" s="685"/>
      <c r="DD33" s="654">
        <v>1144639</v>
      </c>
      <c r="DE33" s="680"/>
      <c r="DF33" s="680"/>
      <c r="DG33" s="680"/>
      <c r="DH33" s="680"/>
      <c r="DI33" s="680"/>
      <c r="DJ33" s="680"/>
      <c r="DK33" s="681"/>
      <c r="DL33" s="654">
        <v>925805</v>
      </c>
      <c r="DM33" s="680"/>
      <c r="DN33" s="680"/>
      <c r="DO33" s="680"/>
      <c r="DP33" s="680"/>
      <c r="DQ33" s="680"/>
      <c r="DR33" s="680"/>
      <c r="DS33" s="680"/>
      <c r="DT33" s="680"/>
      <c r="DU33" s="680"/>
      <c r="DV33" s="681"/>
      <c r="DW33" s="650">
        <v>41.5</v>
      </c>
      <c r="DX33" s="682"/>
      <c r="DY33" s="682"/>
      <c r="DZ33" s="682"/>
      <c r="EA33" s="682"/>
      <c r="EB33" s="682"/>
      <c r="EC33" s="683"/>
    </row>
    <row r="34" spans="2:133" ht="11.25" customHeight="1" x14ac:dyDescent="0.15">
      <c r="B34" s="642" t="s">
        <v>315</v>
      </c>
      <c r="C34" s="643"/>
      <c r="D34" s="643"/>
      <c r="E34" s="643"/>
      <c r="F34" s="643"/>
      <c r="G34" s="643"/>
      <c r="H34" s="643"/>
      <c r="I34" s="643"/>
      <c r="J34" s="643"/>
      <c r="K34" s="643"/>
      <c r="L34" s="643"/>
      <c r="M34" s="643"/>
      <c r="N34" s="643"/>
      <c r="O34" s="643"/>
      <c r="P34" s="643"/>
      <c r="Q34" s="644"/>
      <c r="R34" s="645">
        <v>1692</v>
      </c>
      <c r="S34" s="646"/>
      <c r="T34" s="646"/>
      <c r="U34" s="646"/>
      <c r="V34" s="646"/>
      <c r="W34" s="646"/>
      <c r="X34" s="646"/>
      <c r="Y34" s="647"/>
      <c r="Z34" s="648">
        <v>0.1</v>
      </c>
      <c r="AA34" s="648"/>
      <c r="AB34" s="648"/>
      <c r="AC34" s="648"/>
      <c r="AD34" s="649" t="s">
        <v>126</v>
      </c>
      <c r="AE34" s="649"/>
      <c r="AF34" s="649"/>
      <c r="AG34" s="649"/>
      <c r="AH34" s="649"/>
      <c r="AI34" s="649"/>
      <c r="AJ34" s="649"/>
      <c r="AK34" s="649"/>
      <c r="AL34" s="650" t="s">
        <v>126</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316</v>
      </c>
      <c r="CE34" s="661"/>
      <c r="CF34" s="661"/>
      <c r="CG34" s="661"/>
      <c r="CH34" s="661"/>
      <c r="CI34" s="661"/>
      <c r="CJ34" s="661"/>
      <c r="CK34" s="661"/>
      <c r="CL34" s="661"/>
      <c r="CM34" s="661"/>
      <c r="CN34" s="661"/>
      <c r="CO34" s="661"/>
      <c r="CP34" s="661"/>
      <c r="CQ34" s="662"/>
      <c r="CR34" s="645">
        <v>621203</v>
      </c>
      <c r="CS34" s="646"/>
      <c r="CT34" s="646"/>
      <c r="CU34" s="646"/>
      <c r="CV34" s="646"/>
      <c r="CW34" s="646"/>
      <c r="CX34" s="646"/>
      <c r="CY34" s="647"/>
      <c r="CZ34" s="650">
        <v>19.399999999999999</v>
      </c>
      <c r="DA34" s="682"/>
      <c r="DB34" s="682"/>
      <c r="DC34" s="685"/>
      <c r="DD34" s="654">
        <v>528792</v>
      </c>
      <c r="DE34" s="646"/>
      <c r="DF34" s="646"/>
      <c r="DG34" s="646"/>
      <c r="DH34" s="646"/>
      <c r="DI34" s="646"/>
      <c r="DJ34" s="646"/>
      <c r="DK34" s="647"/>
      <c r="DL34" s="654">
        <v>381253</v>
      </c>
      <c r="DM34" s="646"/>
      <c r="DN34" s="646"/>
      <c r="DO34" s="646"/>
      <c r="DP34" s="646"/>
      <c r="DQ34" s="646"/>
      <c r="DR34" s="646"/>
      <c r="DS34" s="646"/>
      <c r="DT34" s="646"/>
      <c r="DU34" s="646"/>
      <c r="DV34" s="647"/>
      <c r="DW34" s="650">
        <v>17.100000000000001</v>
      </c>
      <c r="DX34" s="682"/>
      <c r="DY34" s="682"/>
      <c r="DZ34" s="682"/>
      <c r="EA34" s="682"/>
      <c r="EB34" s="682"/>
      <c r="EC34" s="683"/>
    </row>
    <row r="35" spans="2:133" ht="11.25" customHeight="1" x14ac:dyDescent="0.15">
      <c r="B35" s="642" t="s">
        <v>317</v>
      </c>
      <c r="C35" s="643"/>
      <c r="D35" s="643"/>
      <c r="E35" s="643"/>
      <c r="F35" s="643"/>
      <c r="G35" s="643"/>
      <c r="H35" s="643"/>
      <c r="I35" s="643"/>
      <c r="J35" s="643"/>
      <c r="K35" s="643"/>
      <c r="L35" s="643"/>
      <c r="M35" s="643"/>
      <c r="N35" s="643"/>
      <c r="O35" s="643"/>
      <c r="P35" s="643"/>
      <c r="Q35" s="644"/>
      <c r="R35" s="645">
        <v>4015</v>
      </c>
      <c r="S35" s="646"/>
      <c r="T35" s="646"/>
      <c r="U35" s="646"/>
      <c r="V35" s="646"/>
      <c r="W35" s="646"/>
      <c r="X35" s="646"/>
      <c r="Y35" s="647"/>
      <c r="Z35" s="648">
        <v>0.1</v>
      </c>
      <c r="AA35" s="648"/>
      <c r="AB35" s="648"/>
      <c r="AC35" s="648"/>
      <c r="AD35" s="649" t="s">
        <v>233</v>
      </c>
      <c r="AE35" s="649"/>
      <c r="AF35" s="649"/>
      <c r="AG35" s="649"/>
      <c r="AH35" s="649"/>
      <c r="AI35" s="649"/>
      <c r="AJ35" s="649"/>
      <c r="AK35" s="649"/>
      <c r="AL35" s="650" t="s">
        <v>233</v>
      </c>
      <c r="AM35" s="651"/>
      <c r="AN35" s="651"/>
      <c r="AO35" s="652"/>
      <c r="AP35" s="235"/>
      <c r="AQ35" s="624" t="s">
        <v>318</v>
      </c>
      <c r="AR35" s="625"/>
      <c r="AS35" s="625"/>
      <c r="AT35" s="625"/>
      <c r="AU35" s="625"/>
      <c r="AV35" s="625"/>
      <c r="AW35" s="625"/>
      <c r="AX35" s="625"/>
      <c r="AY35" s="625"/>
      <c r="AZ35" s="625"/>
      <c r="BA35" s="625"/>
      <c r="BB35" s="625"/>
      <c r="BC35" s="625"/>
      <c r="BD35" s="625"/>
      <c r="BE35" s="625"/>
      <c r="BF35" s="626"/>
      <c r="BG35" s="624" t="s">
        <v>319</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320</v>
      </c>
      <c r="CE35" s="661"/>
      <c r="CF35" s="661"/>
      <c r="CG35" s="661"/>
      <c r="CH35" s="661"/>
      <c r="CI35" s="661"/>
      <c r="CJ35" s="661"/>
      <c r="CK35" s="661"/>
      <c r="CL35" s="661"/>
      <c r="CM35" s="661"/>
      <c r="CN35" s="661"/>
      <c r="CO35" s="661"/>
      <c r="CP35" s="661"/>
      <c r="CQ35" s="662"/>
      <c r="CR35" s="645">
        <v>42956</v>
      </c>
      <c r="CS35" s="680"/>
      <c r="CT35" s="680"/>
      <c r="CU35" s="680"/>
      <c r="CV35" s="680"/>
      <c r="CW35" s="680"/>
      <c r="CX35" s="680"/>
      <c r="CY35" s="681"/>
      <c r="CZ35" s="650">
        <v>1.3</v>
      </c>
      <c r="DA35" s="682"/>
      <c r="DB35" s="682"/>
      <c r="DC35" s="685"/>
      <c r="DD35" s="654">
        <v>32495</v>
      </c>
      <c r="DE35" s="680"/>
      <c r="DF35" s="680"/>
      <c r="DG35" s="680"/>
      <c r="DH35" s="680"/>
      <c r="DI35" s="680"/>
      <c r="DJ35" s="680"/>
      <c r="DK35" s="681"/>
      <c r="DL35" s="654">
        <v>32495</v>
      </c>
      <c r="DM35" s="680"/>
      <c r="DN35" s="680"/>
      <c r="DO35" s="680"/>
      <c r="DP35" s="680"/>
      <c r="DQ35" s="680"/>
      <c r="DR35" s="680"/>
      <c r="DS35" s="680"/>
      <c r="DT35" s="680"/>
      <c r="DU35" s="680"/>
      <c r="DV35" s="681"/>
      <c r="DW35" s="650">
        <v>1.5</v>
      </c>
      <c r="DX35" s="682"/>
      <c r="DY35" s="682"/>
      <c r="DZ35" s="682"/>
      <c r="EA35" s="682"/>
      <c r="EB35" s="682"/>
      <c r="EC35" s="683"/>
    </row>
    <row r="36" spans="2:133" ht="11.25" customHeight="1" x14ac:dyDescent="0.15">
      <c r="B36" s="642" t="s">
        <v>321</v>
      </c>
      <c r="C36" s="643"/>
      <c r="D36" s="643"/>
      <c r="E36" s="643"/>
      <c r="F36" s="643"/>
      <c r="G36" s="643"/>
      <c r="H36" s="643"/>
      <c r="I36" s="643"/>
      <c r="J36" s="643"/>
      <c r="K36" s="643"/>
      <c r="L36" s="643"/>
      <c r="M36" s="643"/>
      <c r="N36" s="643"/>
      <c r="O36" s="643"/>
      <c r="P36" s="643"/>
      <c r="Q36" s="644"/>
      <c r="R36" s="645">
        <v>60301</v>
      </c>
      <c r="S36" s="646"/>
      <c r="T36" s="646"/>
      <c r="U36" s="646"/>
      <c r="V36" s="646"/>
      <c r="W36" s="646"/>
      <c r="X36" s="646"/>
      <c r="Y36" s="647"/>
      <c r="Z36" s="648">
        <v>1.8</v>
      </c>
      <c r="AA36" s="648"/>
      <c r="AB36" s="648"/>
      <c r="AC36" s="648"/>
      <c r="AD36" s="649" t="s">
        <v>233</v>
      </c>
      <c r="AE36" s="649"/>
      <c r="AF36" s="649"/>
      <c r="AG36" s="649"/>
      <c r="AH36" s="649"/>
      <c r="AI36" s="649"/>
      <c r="AJ36" s="649"/>
      <c r="AK36" s="649"/>
      <c r="AL36" s="650" t="s">
        <v>233</v>
      </c>
      <c r="AM36" s="651"/>
      <c r="AN36" s="651"/>
      <c r="AO36" s="652"/>
      <c r="AP36" s="235"/>
      <c r="AQ36" s="719" t="s">
        <v>322</v>
      </c>
      <c r="AR36" s="720"/>
      <c r="AS36" s="720"/>
      <c r="AT36" s="720"/>
      <c r="AU36" s="720"/>
      <c r="AV36" s="720"/>
      <c r="AW36" s="720"/>
      <c r="AX36" s="720"/>
      <c r="AY36" s="721"/>
      <c r="AZ36" s="634">
        <v>443247</v>
      </c>
      <c r="BA36" s="635"/>
      <c r="BB36" s="635"/>
      <c r="BC36" s="635"/>
      <c r="BD36" s="635"/>
      <c r="BE36" s="635"/>
      <c r="BF36" s="722"/>
      <c r="BG36" s="656" t="s">
        <v>323</v>
      </c>
      <c r="BH36" s="657"/>
      <c r="BI36" s="657"/>
      <c r="BJ36" s="657"/>
      <c r="BK36" s="657"/>
      <c r="BL36" s="657"/>
      <c r="BM36" s="657"/>
      <c r="BN36" s="657"/>
      <c r="BO36" s="657"/>
      <c r="BP36" s="657"/>
      <c r="BQ36" s="657"/>
      <c r="BR36" s="657"/>
      <c r="BS36" s="657"/>
      <c r="BT36" s="657"/>
      <c r="BU36" s="658"/>
      <c r="BV36" s="634">
        <v>-12468</v>
      </c>
      <c r="BW36" s="635"/>
      <c r="BX36" s="635"/>
      <c r="BY36" s="635"/>
      <c r="BZ36" s="635"/>
      <c r="CA36" s="635"/>
      <c r="CB36" s="722"/>
      <c r="CD36" s="660" t="s">
        <v>324</v>
      </c>
      <c r="CE36" s="661"/>
      <c r="CF36" s="661"/>
      <c r="CG36" s="661"/>
      <c r="CH36" s="661"/>
      <c r="CI36" s="661"/>
      <c r="CJ36" s="661"/>
      <c r="CK36" s="661"/>
      <c r="CL36" s="661"/>
      <c r="CM36" s="661"/>
      <c r="CN36" s="661"/>
      <c r="CO36" s="661"/>
      <c r="CP36" s="661"/>
      <c r="CQ36" s="662"/>
      <c r="CR36" s="645">
        <v>208880</v>
      </c>
      <c r="CS36" s="646"/>
      <c r="CT36" s="646"/>
      <c r="CU36" s="646"/>
      <c r="CV36" s="646"/>
      <c r="CW36" s="646"/>
      <c r="CX36" s="646"/>
      <c r="CY36" s="647"/>
      <c r="CZ36" s="650">
        <v>6.5</v>
      </c>
      <c r="DA36" s="682"/>
      <c r="DB36" s="682"/>
      <c r="DC36" s="685"/>
      <c r="DD36" s="654">
        <v>202459</v>
      </c>
      <c r="DE36" s="646"/>
      <c r="DF36" s="646"/>
      <c r="DG36" s="646"/>
      <c r="DH36" s="646"/>
      <c r="DI36" s="646"/>
      <c r="DJ36" s="646"/>
      <c r="DK36" s="647"/>
      <c r="DL36" s="654">
        <v>176910</v>
      </c>
      <c r="DM36" s="646"/>
      <c r="DN36" s="646"/>
      <c r="DO36" s="646"/>
      <c r="DP36" s="646"/>
      <c r="DQ36" s="646"/>
      <c r="DR36" s="646"/>
      <c r="DS36" s="646"/>
      <c r="DT36" s="646"/>
      <c r="DU36" s="646"/>
      <c r="DV36" s="647"/>
      <c r="DW36" s="650">
        <v>7.9</v>
      </c>
      <c r="DX36" s="682"/>
      <c r="DY36" s="682"/>
      <c r="DZ36" s="682"/>
      <c r="EA36" s="682"/>
      <c r="EB36" s="682"/>
      <c r="EC36" s="683"/>
    </row>
    <row r="37" spans="2:133" ht="11.25" customHeight="1" x14ac:dyDescent="0.15">
      <c r="B37" s="642" t="s">
        <v>325</v>
      </c>
      <c r="C37" s="643"/>
      <c r="D37" s="643"/>
      <c r="E37" s="643"/>
      <c r="F37" s="643"/>
      <c r="G37" s="643"/>
      <c r="H37" s="643"/>
      <c r="I37" s="643"/>
      <c r="J37" s="643"/>
      <c r="K37" s="643"/>
      <c r="L37" s="643"/>
      <c r="M37" s="643"/>
      <c r="N37" s="643"/>
      <c r="O37" s="643"/>
      <c r="P37" s="643"/>
      <c r="Q37" s="644"/>
      <c r="R37" s="645">
        <v>191285</v>
      </c>
      <c r="S37" s="646"/>
      <c r="T37" s="646"/>
      <c r="U37" s="646"/>
      <c r="V37" s="646"/>
      <c r="W37" s="646"/>
      <c r="X37" s="646"/>
      <c r="Y37" s="647"/>
      <c r="Z37" s="648">
        <v>5.8</v>
      </c>
      <c r="AA37" s="648"/>
      <c r="AB37" s="648"/>
      <c r="AC37" s="648"/>
      <c r="AD37" s="649" t="s">
        <v>126</v>
      </c>
      <c r="AE37" s="649"/>
      <c r="AF37" s="649"/>
      <c r="AG37" s="649"/>
      <c r="AH37" s="649"/>
      <c r="AI37" s="649"/>
      <c r="AJ37" s="649"/>
      <c r="AK37" s="649"/>
      <c r="AL37" s="650" t="s">
        <v>233</v>
      </c>
      <c r="AM37" s="651"/>
      <c r="AN37" s="651"/>
      <c r="AO37" s="652"/>
      <c r="AQ37" s="723" t="s">
        <v>326</v>
      </c>
      <c r="AR37" s="724"/>
      <c r="AS37" s="724"/>
      <c r="AT37" s="724"/>
      <c r="AU37" s="724"/>
      <c r="AV37" s="724"/>
      <c r="AW37" s="724"/>
      <c r="AX37" s="724"/>
      <c r="AY37" s="725"/>
      <c r="AZ37" s="645">
        <v>128541</v>
      </c>
      <c r="BA37" s="646"/>
      <c r="BB37" s="646"/>
      <c r="BC37" s="646"/>
      <c r="BD37" s="680"/>
      <c r="BE37" s="680"/>
      <c r="BF37" s="714"/>
      <c r="BG37" s="660" t="s">
        <v>327</v>
      </c>
      <c r="BH37" s="661"/>
      <c r="BI37" s="661"/>
      <c r="BJ37" s="661"/>
      <c r="BK37" s="661"/>
      <c r="BL37" s="661"/>
      <c r="BM37" s="661"/>
      <c r="BN37" s="661"/>
      <c r="BO37" s="661"/>
      <c r="BP37" s="661"/>
      <c r="BQ37" s="661"/>
      <c r="BR37" s="661"/>
      <c r="BS37" s="661"/>
      <c r="BT37" s="661"/>
      <c r="BU37" s="662"/>
      <c r="BV37" s="645">
        <v>-22985</v>
      </c>
      <c r="BW37" s="646"/>
      <c r="BX37" s="646"/>
      <c r="BY37" s="646"/>
      <c r="BZ37" s="646"/>
      <c r="CA37" s="646"/>
      <c r="CB37" s="655"/>
      <c r="CD37" s="660" t="s">
        <v>328</v>
      </c>
      <c r="CE37" s="661"/>
      <c r="CF37" s="661"/>
      <c r="CG37" s="661"/>
      <c r="CH37" s="661"/>
      <c r="CI37" s="661"/>
      <c r="CJ37" s="661"/>
      <c r="CK37" s="661"/>
      <c r="CL37" s="661"/>
      <c r="CM37" s="661"/>
      <c r="CN37" s="661"/>
      <c r="CO37" s="661"/>
      <c r="CP37" s="661"/>
      <c r="CQ37" s="662"/>
      <c r="CR37" s="645">
        <v>131155</v>
      </c>
      <c r="CS37" s="680"/>
      <c r="CT37" s="680"/>
      <c r="CU37" s="680"/>
      <c r="CV37" s="680"/>
      <c r="CW37" s="680"/>
      <c r="CX37" s="680"/>
      <c r="CY37" s="681"/>
      <c r="CZ37" s="650">
        <v>4.0999999999999996</v>
      </c>
      <c r="DA37" s="682"/>
      <c r="DB37" s="682"/>
      <c r="DC37" s="685"/>
      <c r="DD37" s="654">
        <v>130719</v>
      </c>
      <c r="DE37" s="680"/>
      <c r="DF37" s="680"/>
      <c r="DG37" s="680"/>
      <c r="DH37" s="680"/>
      <c r="DI37" s="680"/>
      <c r="DJ37" s="680"/>
      <c r="DK37" s="681"/>
      <c r="DL37" s="654">
        <v>117407</v>
      </c>
      <c r="DM37" s="680"/>
      <c r="DN37" s="680"/>
      <c r="DO37" s="680"/>
      <c r="DP37" s="680"/>
      <c r="DQ37" s="680"/>
      <c r="DR37" s="680"/>
      <c r="DS37" s="680"/>
      <c r="DT37" s="680"/>
      <c r="DU37" s="680"/>
      <c r="DV37" s="681"/>
      <c r="DW37" s="650">
        <v>5.3</v>
      </c>
      <c r="DX37" s="682"/>
      <c r="DY37" s="682"/>
      <c r="DZ37" s="682"/>
      <c r="EA37" s="682"/>
      <c r="EB37" s="682"/>
      <c r="EC37" s="683"/>
    </row>
    <row r="38" spans="2:133" ht="11.25" customHeight="1" x14ac:dyDescent="0.15">
      <c r="B38" s="642" t="s">
        <v>329</v>
      </c>
      <c r="C38" s="643"/>
      <c r="D38" s="643"/>
      <c r="E38" s="643"/>
      <c r="F38" s="643"/>
      <c r="G38" s="643"/>
      <c r="H38" s="643"/>
      <c r="I38" s="643"/>
      <c r="J38" s="643"/>
      <c r="K38" s="643"/>
      <c r="L38" s="643"/>
      <c r="M38" s="643"/>
      <c r="N38" s="643"/>
      <c r="O38" s="643"/>
      <c r="P38" s="643"/>
      <c r="Q38" s="644"/>
      <c r="R38" s="645">
        <v>39395</v>
      </c>
      <c r="S38" s="646"/>
      <c r="T38" s="646"/>
      <c r="U38" s="646"/>
      <c r="V38" s="646"/>
      <c r="W38" s="646"/>
      <c r="X38" s="646"/>
      <c r="Y38" s="647"/>
      <c r="Z38" s="648">
        <v>1.2</v>
      </c>
      <c r="AA38" s="648"/>
      <c r="AB38" s="648"/>
      <c r="AC38" s="648"/>
      <c r="AD38" s="649">
        <v>7017</v>
      </c>
      <c r="AE38" s="649"/>
      <c r="AF38" s="649"/>
      <c r="AG38" s="649"/>
      <c r="AH38" s="649"/>
      <c r="AI38" s="649"/>
      <c r="AJ38" s="649"/>
      <c r="AK38" s="649"/>
      <c r="AL38" s="650">
        <v>0.3</v>
      </c>
      <c r="AM38" s="651"/>
      <c r="AN38" s="651"/>
      <c r="AO38" s="652"/>
      <c r="AQ38" s="723" t="s">
        <v>330</v>
      </c>
      <c r="AR38" s="724"/>
      <c r="AS38" s="724"/>
      <c r="AT38" s="724"/>
      <c r="AU38" s="724"/>
      <c r="AV38" s="724"/>
      <c r="AW38" s="724"/>
      <c r="AX38" s="724"/>
      <c r="AY38" s="725"/>
      <c r="AZ38" s="645">
        <v>699</v>
      </c>
      <c r="BA38" s="646"/>
      <c r="BB38" s="646"/>
      <c r="BC38" s="646"/>
      <c r="BD38" s="680"/>
      <c r="BE38" s="680"/>
      <c r="BF38" s="714"/>
      <c r="BG38" s="660" t="s">
        <v>331</v>
      </c>
      <c r="BH38" s="661"/>
      <c r="BI38" s="661"/>
      <c r="BJ38" s="661"/>
      <c r="BK38" s="661"/>
      <c r="BL38" s="661"/>
      <c r="BM38" s="661"/>
      <c r="BN38" s="661"/>
      <c r="BO38" s="661"/>
      <c r="BP38" s="661"/>
      <c r="BQ38" s="661"/>
      <c r="BR38" s="661"/>
      <c r="BS38" s="661"/>
      <c r="BT38" s="661"/>
      <c r="BU38" s="662"/>
      <c r="BV38" s="645">
        <v>1222</v>
      </c>
      <c r="BW38" s="646"/>
      <c r="BX38" s="646"/>
      <c r="BY38" s="646"/>
      <c r="BZ38" s="646"/>
      <c r="CA38" s="646"/>
      <c r="CB38" s="655"/>
      <c r="CD38" s="660" t="s">
        <v>332</v>
      </c>
      <c r="CE38" s="661"/>
      <c r="CF38" s="661"/>
      <c r="CG38" s="661"/>
      <c r="CH38" s="661"/>
      <c r="CI38" s="661"/>
      <c r="CJ38" s="661"/>
      <c r="CK38" s="661"/>
      <c r="CL38" s="661"/>
      <c r="CM38" s="661"/>
      <c r="CN38" s="661"/>
      <c r="CO38" s="661"/>
      <c r="CP38" s="661"/>
      <c r="CQ38" s="662"/>
      <c r="CR38" s="645">
        <v>442548</v>
      </c>
      <c r="CS38" s="646"/>
      <c r="CT38" s="646"/>
      <c r="CU38" s="646"/>
      <c r="CV38" s="646"/>
      <c r="CW38" s="646"/>
      <c r="CX38" s="646"/>
      <c r="CY38" s="647"/>
      <c r="CZ38" s="650">
        <v>13.8</v>
      </c>
      <c r="DA38" s="682"/>
      <c r="DB38" s="682"/>
      <c r="DC38" s="685"/>
      <c r="DD38" s="654">
        <v>380662</v>
      </c>
      <c r="DE38" s="646"/>
      <c r="DF38" s="646"/>
      <c r="DG38" s="646"/>
      <c r="DH38" s="646"/>
      <c r="DI38" s="646"/>
      <c r="DJ38" s="646"/>
      <c r="DK38" s="647"/>
      <c r="DL38" s="654">
        <v>335147</v>
      </c>
      <c r="DM38" s="646"/>
      <c r="DN38" s="646"/>
      <c r="DO38" s="646"/>
      <c r="DP38" s="646"/>
      <c r="DQ38" s="646"/>
      <c r="DR38" s="646"/>
      <c r="DS38" s="646"/>
      <c r="DT38" s="646"/>
      <c r="DU38" s="646"/>
      <c r="DV38" s="647"/>
      <c r="DW38" s="650">
        <v>15</v>
      </c>
      <c r="DX38" s="682"/>
      <c r="DY38" s="682"/>
      <c r="DZ38" s="682"/>
      <c r="EA38" s="682"/>
      <c r="EB38" s="682"/>
      <c r="EC38" s="683"/>
    </row>
    <row r="39" spans="2:133" ht="11.25" customHeight="1" x14ac:dyDescent="0.15">
      <c r="B39" s="642" t="s">
        <v>333</v>
      </c>
      <c r="C39" s="643"/>
      <c r="D39" s="643"/>
      <c r="E39" s="643"/>
      <c r="F39" s="643"/>
      <c r="G39" s="643"/>
      <c r="H39" s="643"/>
      <c r="I39" s="643"/>
      <c r="J39" s="643"/>
      <c r="K39" s="643"/>
      <c r="L39" s="643"/>
      <c r="M39" s="643"/>
      <c r="N39" s="643"/>
      <c r="O39" s="643"/>
      <c r="P39" s="643"/>
      <c r="Q39" s="644"/>
      <c r="R39" s="645">
        <v>206528</v>
      </c>
      <c r="S39" s="646"/>
      <c r="T39" s="646"/>
      <c r="U39" s="646"/>
      <c r="V39" s="646"/>
      <c r="W39" s="646"/>
      <c r="X39" s="646"/>
      <c r="Y39" s="647"/>
      <c r="Z39" s="648">
        <v>6.2</v>
      </c>
      <c r="AA39" s="648"/>
      <c r="AB39" s="648"/>
      <c r="AC39" s="648"/>
      <c r="AD39" s="649" t="s">
        <v>126</v>
      </c>
      <c r="AE39" s="649"/>
      <c r="AF39" s="649"/>
      <c r="AG39" s="649"/>
      <c r="AH39" s="649"/>
      <c r="AI39" s="649"/>
      <c r="AJ39" s="649"/>
      <c r="AK39" s="649"/>
      <c r="AL39" s="650" t="s">
        <v>233</v>
      </c>
      <c r="AM39" s="651"/>
      <c r="AN39" s="651"/>
      <c r="AO39" s="652"/>
      <c r="AQ39" s="723" t="s">
        <v>334</v>
      </c>
      <c r="AR39" s="724"/>
      <c r="AS39" s="724"/>
      <c r="AT39" s="724"/>
      <c r="AU39" s="724"/>
      <c r="AV39" s="724"/>
      <c r="AW39" s="724"/>
      <c r="AX39" s="724"/>
      <c r="AY39" s="725"/>
      <c r="AZ39" s="645" t="s">
        <v>126</v>
      </c>
      <c r="BA39" s="646"/>
      <c r="BB39" s="646"/>
      <c r="BC39" s="646"/>
      <c r="BD39" s="680"/>
      <c r="BE39" s="680"/>
      <c r="BF39" s="714"/>
      <c r="BG39" s="660" t="s">
        <v>335</v>
      </c>
      <c r="BH39" s="661"/>
      <c r="BI39" s="661"/>
      <c r="BJ39" s="661"/>
      <c r="BK39" s="661"/>
      <c r="BL39" s="661"/>
      <c r="BM39" s="661"/>
      <c r="BN39" s="661"/>
      <c r="BO39" s="661"/>
      <c r="BP39" s="661"/>
      <c r="BQ39" s="661"/>
      <c r="BR39" s="661"/>
      <c r="BS39" s="661"/>
      <c r="BT39" s="661"/>
      <c r="BU39" s="662"/>
      <c r="BV39" s="645">
        <v>1937</v>
      </c>
      <c r="BW39" s="646"/>
      <c r="BX39" s="646"/>
      <c r="BY39" s="646"/>
      <c r="BZ39" s="646"/>
      <c r="CA39" s="646"/>
      <c r="CB39" s="655"/>
      <c r="CD39" s="660" t="s">
        <v>336</v>
      </c>
      <c r="CE39" s="661"/>
      <c r="CF39" s="661"/>
      <c r="CG39" s="661"/>
      <c r="CH39" s="661"/>
      <c r="CI39" s="661"/>
      <c r="CJ39" s="661"/>
      <c r="CK39" s="661"/>
      <c r="CL39" s="661"/>
      <c r="CM39" s="661"/>
      <c r="CN39" s="661"/>
      <c r="CO39" s="661"/>
      <c r="CP39" s="661"/>
      <c r="CQ39" s="662"/>
      <c r="CR39" s="645">
        <v>5102</v>
      </c>
      <c r="CS39" s="680"/>
      <c r="CT39" s="680"/>
      <c r="CU39" s="680"/>
      <c r="CV39" s="680"/>
      <c r="CW39" s="680"/>
      <c r="CX39" s="680"/>
      <c r="CY39" s="681"/>
      <c r="CZ39" s="650">
        <v>0.2</v>
      </c>
      <c r="DA39" s="682"/>
      <c r="DB39" s="682"/>
      <c r="DC39" s="685"/>
      <c r="DD39" s="654">
        <v>231</v>
      </c>
      <c r="DE39" s="680"/>
      <c r="DF39" s="680"/>
      <c r="DG39" s="680"/>
      <c r="DH39" s="680"/>
      <c r="DI39" s="680"/>
      <c r="DJ39" s="680"/>
      <c r="DK39" s="681"/>
      <c r="DL39" s="654" t="s">
        <v>233</v>
      </c>
      <c r="DM39" s="680"/>
      <c r="DN39" s="680"/>
      <c r="DO39" s="680"/>
      <c r="DP39" s="680"/>
      <c r="DQ39" s="680"/>
      <c r="DR39" s="680"/>
      <c r="DS39" s="680"/>
      <c r="DT39" s="680"/>
      <c r="DU39" s="680"/>
      <c r="DV39" s="681"/>
      <c r="DW39" s="650" t="s">
        <v>233</v>
      </c>
      <c r="DX39" s="682"/>
      <c r="DY39" s="682"/>
      <c r="DZ39" s="682"/>
      <c r="EA39" s="682"/>
      <c r="EB39" s="682"/>
      <c r="EC39" s="683"/>
    </row>
    <row r="40" spans="2:133" ht="11.25" customHeight="1" x14ac:dyDescent="0.15">
      <c r="B40" s="642" t="s">
        <v>337</v>
      </c>
      <c r="C40" s="643"/>
      <c r="D40" s="643"/>
      <c r="E40" s="643"/>
      <c r="F40" s="643"/>
      <c r="G40" s="643"/>
      <c r="H40" s="643"/>
      <c r="I40" s="643"/>
      <c r="J40" s="643"/>
      <c r="K40" s="643"/>
      <c r="L40" s="643"/>
      <c r="M40" s="643"/>
      <c r="N40" s="643"/>
      <c r="O40" s="643"/>
      <c r="P40" s="643"/>
      <c r="Q40" s="644"/>
      <c r="R40" s="645" t="s">
        <v>126</v>
      </c>
      <c r="S40" s="646"/>
      <c r="T40" s="646"/>
      <c r="U40" s="646"/>
      <c r="V40" s="646"/>
      <c r="W40" s="646"/>
      <c r="X40" s="646"/>
      <c r="Y40" s="647"/>
      <c r="Z40" s="648" t="s">
        <v>233</v>
      </c>
      <c r="AA40" s="648"/>
      <c r="AB40" s="648"/>
      <c r="AC40" s="648"/>
      <c r="AD40" s="649" t="s">
        <v>126</v>
      </c>
      <c r="AE40" s="649"/>
      <c r="AF40" s="649"/>
      <c r="AG40" s="649"/>
      <c r="AH40" s="649"/>
      <c r="AI40" s="649"/>
      <c r="AJ40" s="649"/>
      <c r="AK40" s="649"/>
      <c r="AL40" s="650" t="s">
        <v>126</v>
      </c>
      <c r="AM40" s="651"/>
      <c r="AN40" s="651"/>
      <c r="AO40" s="652"/>
      <c r="AQ40" s="723" t="s">
        <v>338</v>
      </c>
      <c r="AR40" s="724"/>
      <c r="AS40" s="724"/>
      <c r="AT40" s="724"/>
      <c r="AU40" s="724"/>
      <c r="AV40" s="724"/>
      <c r="AW40" s="724"/>
      <c r="AX40" s="724"/>
      <c r="AY40" s="725"/>
      <c r="AZ40" s="645" t="s">
        <v>126</v>
      </c>
      <c r="BA40" s="646"/>
      <c r="BB40" s="646"/>
      <c r="BC40" s="646"/>
      <c r="BD40" s="680"/>
      <c r="BE40" s="680"/>
      <c r="BF40" s="714"/>
      <c r="BG40" s="726" t="s">
        <v>339</v>
      </c>
      <c r="BH40" s="727"/>
      <c r="BI40" s="727"/>
      <c r="BJ40" s="727"/>
      <c r="BK40" s="727"/>
      <c r="BL40" s="236"/>
      <c r="BM40" s="661" t="s">
        <v>340</v>
      </c>
      <c r="BN40" s="661"/>
      <c r="BO40" s="661"/>
      <c r="BP40" s="661"/>
      <c r="BQ40" s="661"/>
      <c r="BR40" s="661"/>
      <c r="BS40" s="661"/>
      <c r="BT40" s="661"/>
      <c r="BU40" s="662"/>
      <c r="BV40" s="645">
        <v>87</v>
      </c>
      <c r="BW40" s="646"/>
      <c r="BX40" s="646"/>
      <c r="BY40" s="646"/>
      <c r="BZ40" s="646"/>
      <c r="CA40" s="646"/>
      <c r="CB40" s="655"/>
      <c r="CD40" s="660" t="s">
        <v>341</v>
      </c>
      <c r="CE40" s="661"/>
      <c r="CF40" s="661"/>
      <c r="CG40" s="661"/>
      <c r="CH40" s="661"/>
      <c r="CI40" s="661"/>
      <c r="CJ40" s="661"/>
      <c r="CK40" s="661"/>
      <c r="CL40" s="661"/>
      <c r="CM40" s="661"/>
      <c r="CN40" s="661"/>
      <c r="CO40" s="661"/>
      <c r="CP40" s="661"/>
      <c r="CQ40" s="662"/>
      <c r="CR40" s="645" t="s">
        <v>126</v>
      </c>
      <c r="CS40" s="646"/>
      <c r="CT40" s="646"/>
      <c r="CU40" s="646"/>
      <c r="CV40" s="646"/>
      <c r="CW40" s="646"/>
      <c r="CX40" s="646"/>
      <c r="CY40" s="647"/>
      <c r="CZ40" s="650" t="s">
        <v>126</v>
      </c>
      <c r="DA40" s="682"/>
      <c r="DB40" s="682"/>
      <c r="DC40" s="685"/>
      <c r="DD40" s="654" t="s">
        <v>233</v>
      </c>
      <c r="DE40" s="646"/>
      <c r="DF40" s="646"/>
      <c r="DG40" s="646"/>
      <c r="DH40" s="646"/>
      <c r="DI40" s="646"/>
      <c r="DJ40" s="646"/>
      <c r="DK40" s="647"/>
      <c r="DL40" s="654" t="s">
        <v>126</v>
      </c>
      <c r="DM40" s="646"/>
      <c r="DN40" s="646"/>
      <c r="DO40" s="646"/>
      <c r="DP40" s="646"/>
      <c r="DQ40" s="646"/>
      <c r="DR40" s="646"/>
      <c r="DS40" s="646"/>
      <c r="DT40" s="646"/>
      <c r="DU40" s="646"/>
      <c r="DV40" s="647"/>
      <c r="DW40" s="650" t="s">
        <v>126</v>
      </c>
      <c r="DX40" s="682"/>
      <c r="DY40" s="682"/>
      <c r="DZ40" s="682"/>
      <c r="EA40" s="682"/>
      <c r="EB40" s="682"/>
      <c r="EC40" s="683"/>
    </row>
    <row r="41" spans="2:133" ht="11.25" customHeight="1" x14ac:dyDescent="0.15">
      <c r="B41" s="642" t="s">
        <v>342</v>
      </c>
      <c r="C41" s="643"/>
      <c r="D41" s="643"/>
      <c r="E41" s="643"/>
      <c r="F41" s="643"/>
      <c r="G41" s="643"/>
      <c r="H41" s="643"/>
      <c r="I41" s="643"/>
      <c r="J41" s="643"/>
      <c r="K41" s="643"/>
      <c r="L41" s="643"/>
      <c r="M41" s="643"/>
      <c r="N41" s="643"/>
      <c r="O41" s="643"/>
      <c r="P41" s="643"/>
      <c r="Q41" s="644"/>
      <c r="R41" s="645">
        <v>81528</v>
      </c>
      <c r="S41" s="646"/>
      <c r="T41" s="646"/>
      <c r="U41" s="646"/>
      <c r="V41" s="646"/>
      <c r="W41" s="646"/>
      <c r="X41" s="646"/>
      <c r="Y41" s="647"/>
      <c r="Z41" s="648">
        <v>2.5</v>
      </c>
      <c r="AA41" s="648"/>
      <c r="AB41" s="648"/>
      <c r="AC41" s="648"/>
      <c r="AD41" s="649" t="s">
        <v>126</v>
      </c>
      <c r="AE41" s="649"/>
      <c r="AF41" s="649"/>
      <c r="AG41" s="649"/>
      <c r="AH41" s="649"/>
      <c r="AI41" s="649"/>
      <c r="AJ41" s="649"/>
      <c r="AK41" s="649"/>
      <c r="AL41" s="650" t="s">
        <v>233</v>
      </c>
      <c r="AM41" s="651"/>
      <c r="AN41" s="651"/>
      <c r="AO41" s="652"/>
      <c r="AQ41" s="723" t="s">
        <v>343</v>
      </c>
      <c r="AR41" s="724"/>
      <c r="AS41" s="724"/>
      <c r="AT41" s="724"/>
      <c r="AU41" s="724"/>
      <c r="AV41" s="724"/>
      <c r="AW41" s="724"/>
      <c r="AX41" s="724"/>
      <c r="AY41" s="725"/>
      <c r="AZ41" s="645">
        <v>80525</v>
      </c>
      <c r="BA41" s="646"/>
      <c r="BB41" s="646"/>
      <c r="BC41" s="646"/>
      <c r="BD41" s="680"/>
      <c r="BE41" s="680"/>
      <c r="BF41" s="714"/>
      <c r="BG41" s="726"/>
      <c r="BH41" s="727"/>
      <c r="BI41" s="727"/>
      <c r="BJ41" s="727"/>
      <c r="BK41" s="727"/>
      <c r="BL41" s="236"/>
      <c r="BM41" s="661" t="s">
        <v>344</v>
      </c>
      <c r="BN41" s="661"/>
      <c r="BO41" s="661"/>
      <c r="BP41" s="661"/>
      <c r="BQ41" s="661"/>
      <c r="BR41" s="661"/>
      <c r="BS41" s="661"/>
      <c r="BT41" s="661"/>
      <c r="BU41" s="662"/>
      <c r="BV41" s="645" t="s">
        <v>126</v>
      </c>
      <c r="BW41" s="646"/>
      <c r="BX41" s="646"/>
      <c r="BY41" s="646"/>
      <c r="BZ41" s="646"/>
      <c r="CA41" s="646"/>
      <c r="CB41" s="655"/>
      <c r="CD41" s="660" t="s">
        <v>345</v>
      </c>
      <c r="CE41" s="661"/>
      <c r="CF41" s="661"/>
      <c r="CG41" s="661"/>
      <c r="CH41" s="661"/>
      <c r="CI41" s="661"/>
      <c r="CJ41" s="661"/>
      <c r="CK41" s="661"/>
      <c r="CL41" s="661"/>
      <c r="CM41" s="661"/>
      <c r="CN41" s="661"/>
      <c r="CO41" s="661"/>
      <c r="CP41" s="661"/>
      <c r="CQ41" s="662"/>
      <c r="CR41" s="645" t="s">
        <v>126</v>
      </c>
      <c r="CS41" s="680"/>
      <c r="CT41" s="680"/>
      <c r="CU41" s="680"/>
      <c r="CV41" s="680"/>
      <c r="CW41" s="680"/>
      <c r="CX41" s="680"/>
      <c r="CY41" s="681"/>
      <c r="CZ41" s="650" t="s">
        <v>233</v>
      </c>
      <c r="DA41" s="682"/>
      <c r="DB41" s="682"/>
      <c r="DC41" s="685"/>
      <c r="DD41" s="654" t="s">
        <v>233</v>
      </c>
      <c r="DE41" s="680"/>
      <c r="DF41" s="680"/>
      <c r="DG41" s="680"/>
      <c r="DH41" s="680"/>
      <c r="DI41" s="680"/>
      <c r="DJ41" s="680"/>
      <c r="DK41" s="681"/>
      <c r="DL41" s="730"/>
      <c r="DM41" s="731"/>
      <c r="DN41" s="731"/>
      <c r="DO41" s="731"/>
      <c r="DP41" s="731"/>
      <c r="DQ41" s="731"/>
      <c r="DR41" s="731"/>
      <c r="DS41" s="731"/>
      <c r="DT41" s="731"/>
      <c r="DU41" s="731"/>
      <c r="DV41" s="732"/>
      <c r="DW41" s="733"/>
      <c r="DX41" s="734"/>
      <c r="DY41" s="734"/>
      <c r="DZ41" s="734"/>
      <c r="EA41" s="734"/>
      <c r="EB41" s="734"/>
      <c r="EC41" s="735"/>
    </row>
    <row r="42" spans="2:133" ht="11.25" customHeight="1" x14ac:dyDescent="0.15">
      <c r="B42" s="686" t="s">
        <v>346</v>
      </c>
      <c r="C42" s="687"/>
      <c r="D42" s="687"/>
      <c r="E42" s="687"/>
      <c r="F42" s="687"/>
      <c r="G42" s="687"/>
      <c r="H42" s="687"/>
      <c r="I42" s="687"/>
      <c r="J42" s="687"/>
      <c r="K42" s="687"/>
      <c r="L42" s="687"/>
      <c r="M42" s="687"/>
      <c r="N42" s="687"/>
      <c r="O42" s="687"/>
      <c r="P42" s="687"/>
      <c r="Q42" s="688"/>
      <c r="R42" s="736">
        <v>3313581</v>
      </c>
      <c r="S42" s="737"/>
      <c r="T42" s="737"/>
      <c r="U42" s="737"/>
      <c r="V42" s="737"/>
      <c r="W42" s="737"/>
      <c r="X42" s="737"/>
      <c r="Y42" s="739"/>
      <c r="Z42" s="740">
        <v>100</v>
      </c>
      <c r="AA42" s="740"/>
      <c r="AB42" s="740"/>
      <c r="AC42" s="740"/>
      <c r="AD42" s="741">
        <v>2148437</v>
      </c>
      <c r="AE42" s="741"/>
      <c r="AF42" s="741"/>
      <c r="AG42" s="741"/>
      <c r="AH42" s="741"/>
      <c r="AI42" s="741"/>
      <c r="AJ42" s="741"/>
      <c r="AK42" s="741"/>
      <c r="AL42" s="742">
        <v>100</v>
      </c>
      <c r="AM42" s="717"/>
      <c r="AN42" s="717"/>
      <c r="AO42" s="743"/>
      <c r="AQ42" s="744" t="s">
        <v>347</v>
      </c>
      <c r="AR42" s="745"/>
      <c r="AS42" s="745"/>
      <c r="AT42" s="745"/>
      <c r="AU42" s="745"/>
      <c r="AV42" s="745"/>
      <c r="AW42" s="745"/>
      <c r="AX42" s="745"/>
      <c r="AY42" s="746"/>
      <c r="AZ42" s="736">
        <v>233482</v>
      </c>
      <c r="BA42" s="737"/>
      <c r="BB42" s="737"/>
      <c r="BC42" s="737"/>
      <c r="BD42" s="716"/>
      <c r="BE42" s="716"/>
      <c r="BF42" s="718"/>
      <c r="BG42" s="728"/>
      <c r="BH42" s="729"/>
      <c r="BI42" s="729"/>
      <c r="BJ42" s="729"/>
      <c r="BK42" s="729"/>
      <c r="BL42" s="237"/>
      <c r="BM42" s="671" t="s">
        <v>348</v>
      </c>
      <c r="BN42" s="671"/>
      <c r="BO42" s="671"/>
      <c r="BP42" s="671"/>
      <c r="BQ42" s="671"/>
      <c r="BR42" s="671"/>
      <c r="BS42" s="671"/>
      <c r="BT42" s="671"/>
      <c r="BU42" s="672"/>
      <c r="BV42" s="736">
        <v>358</v>
      </c>
      <c r="BW42" s="737"/>
      <c r="BX42" s="737"/>
      <c r="BY42" s="737"/>
      <c r="BZ42" s="737"/>
      <c r="CA42" s="737"/>
      <c r="CB42" s="738"/>
      <c r="CD42" s="642" t="s">
        <v>349</v>
      </c>
      <c r="CE42" s="643"/>
      <c r="CF42" s="643"/>
      <c r="CG42" s="643"/>
      <c r="CH42" s="643"/>
      <c r="CI42" s="643"/>
      <c r="CJ42" s="643"/>
      <c r="CK42" s="643"/>
      <c r="CL42" s="643"/>
      <c r="CM42" s="643"/>
      <c r="CN42" s="643"/>
      <c r="CO42" s="643"/>
      <c r="CP42" s="643"/>
      <c r="CQ42" s="644"/>
      <c r="CR42" s="645">
        <v>269460</v>
      </c>
      <c r="CS42" s="646"/>
      <c r="CT42" s="646"/>
      <c r="CU42" s="646"/>
      <c r="CV42" s="646"/>
      <c r="CW42" s="646"/>
      <c r="CX42" s="646"/>
      <c r="CY42" s="647"/>
      <c r="CZ42" s="650">
        <v>8.4</v>
      </c>
      <c r="DA42" s="651"/>
      <c r="DB42" s="651"/>
      <c r="DC42" s="663"/>
      <c r="DD42" s="654">
        <v>83279</v>
      </c>
      <c r="DE42" s="646"/>
      <c r="DF42" s="646"/>
      <c r="DG42" s="646"/>
      <c r="DH42" s="646"/>
      <c r="DI42" s="646"/>
      <c r="DJ42" s="646"/>
      <c r="DK42" s="647"/>
      <c r="DL42" s="730"/>
      <c r="DM42" s="731"/>
      <c r="DN42" s="731"/>
      <c r="DO42" s="731"/>
      <c r="DP42" s="731"/>
      <c r="DQ42" s="731"/>
      <c r="DR42" s="731"/>
      <c r="DS42" s="731"/>
      <c r="DT42" s="731"/>
      <c r="DU42" s="731"/>
      <c r="DV42" s="732"/>
      <c r="DW42" s="733"/>
      <c r="DX42" s="734"/>
      <c r="DY42" s="734"/>
      <c r="DZ42" s="734"/>
      <c r="EA42" s="734"/>
      <c r="EB42" s="734"/>
      <c r="EC42" s="735"/>
    </row>
    <row r="43" spans="2:133" ht="11.25" customHeight="1" x14ac:dyDescent="0.15">
      <c r="BV43" s="238"/>
      <c r="BW43" s="238"/>
      <c r="BX43" s="238"/>
      <c r="BY43" s="238"/>
      <c r="BZ43" s="238"/>
      <c r="CA43" s="238"/>
      <c r="CB43" s="238"/>
      <c r="CD43" s="642" t="s">
        <v>350</v>
      </c>
      <c r="CE43" s="643"/>
      <c r="CF43" s="643"/>
      <c r="CG43" s="643"/>
      <c r="CH43" s="643"/>
      <c r="CI43" s="643"/>
      <c r="CJ43" s="643"/>
      <c r="CK43" s="643"/>
      <c r="CL43" s="643"/>
      <c r="CM43" s="643"/>
      <c r="CN43" s="643"/>
      <c r="CO43" s="643"/>
      <c r="CP43" s="643"/>
      <c r="CQ43" s="644"/>
      <c r="CR43" s="645" t="s">
        <v>126</v>
      </c>
      <c r="CS43" s="680"/>
      <c r="CT43" s="680"/>
      <c r="CU43" s="680"/>
      <c r="CV43" s="680"/>
      <c r="CW43" s="680"/>
      <c r="CX43" s="680"/>
      <c r="CY43" s="681"/>
      <c r="CZ43" s="650" t="s">
        <v>233</v>
      </c>
      <c r="DA43" s="682"/>
      <c r="DB43" s="682"/>
      <c r="DC43" s="685"/>
      <c r="DD43" s="654" t="s">
        <v>126</v>
      </c>
      <c r="DE43" s="680"/>
      <c r="DF43" s="680"/>
      <c r="DG43" s="680"/>
      <c r="DH43" s="680"/>
      <c r="DI43" s="680"/>
      <c r="DJ43" s="680"/>
      <c r="DK43" s="681"/>
      <c r="DL43" s="730"/>
      <c r="DM43" s="731"/>
      <c r="DN43" s="731"/>
      <c r="DO43" s="731"/>
      <c r="DP43" s="731"/>
      <c r="DQ43" s="731"/>
      <c r="DR43" s="731"/>
      <c r="DS43" s="731"/>
      <c r="DT43" s="731"/>
      <c r="DU43" s="731"/>
      <c r="DV43" s="732"/>
      <c r="DW43" s="733"/>
      <c r="DX43" s="734"/>
      <c r="DY43" s="734"/>
      <c r="DZ43" s="734"/>
      <c r="EA43" s="734"/>
      <c r="EB43" s="734"/>
      <c r="EC43" s="735"/>
    </row>
    <row r="44" spans="2:133" ht="11.25" customHeight="1" x14ac:dyDescent="0.15">
      <c r="CD44" s="757" t="s">
        <v>298</v>
      </c>
      <c r="CE44" s="758"/>
      <c r="CF44" s="642" t="s">
        <v>351</v>
      </c>
      <c r="CG44" s="643"/>
      <c r="CH44" s="643"/>
      <c r="CI44" s="643"/>
      <c r="CJ44" s="643"/>
      <c r="CK44" s="643"/>
      <c r="CL44" s="643"/>
      <c r="CM44" s="643"/>
      <c r="CN44" s="643"/>
      <c r="CO44" s="643"/>
      <c r="CP44" s="643"/>
      <c r="CQ44" s="644"/>
      <c r="CR44" s="645">
        <v>269460</v>
      </c>
      <c r="CS44" s="646"/>
      <c r="CT44" s="646"/>
      <c r="CU44" s="646"/>
      <c r="CV44" s="646"/>
      <c r="CW44" s="646"/>
      <c r="CX44" s="646"/>
      <c r="CY44" s="647"/>
      <c r="CZ44" s="650">
        <v>8.4</v>
      </c>
      <c r="DA44" s="651"/>
      <c r="DB44" s="651"/>
      <c r="DC44" s="663"/>
      <c r="DD44" s="654">
        <v>83279</v>
      </c>
      <c r="DE44" s="646"/>
      <c r="DF44" s="646"/>
      <c r="DG44" s="646"/>
      <c r="DH44" s="646"/>
      <c r="DI44" s="646"/>
      <c r="DJ44" s="646"/>
      <c r="DK44" s="647"/>
      <c r="DL44" s="730"/>
      <c r="DM44" s="731"/>
      <c r="DN44" s="731"/>
      <c r="DO44" s="731"/>
      <c r="DP44" s="731"/>
      <c r="DQ44" s="731"/>
      <c r="DR44" s="731"/>
      <c r="DS44" s="731"/>
      <c r="DT44" s="731"/>
      <c r="DU44" s="731"/>
      <c r="DV44" s="732"/>
      <c r="DW44" s="733"/>
      <c r="DX44" s="734"/>
      <c r="DY44" s="734"/>
      <c r="DZ44" s="734"/>
      <c r="EA44" s="734"/>
      <c r="EB44" s="734"/>
      <c r="EC44" s="735"/>
    </row>
    <row r="45" spans="2:133" ht="11.25" customHeight="1" x14ac:dyDescent="0.15">
      <c r="CD45" s="759"/>
      <c r="CE45" s="760"/>
      <c r="CF45" s="642" t="s">
        <v>352</v>
      </c>
      <c r="CG45" s="643"/>
      <c r="CH45" s="643"/>
      <c r="CI45" s="643"/>
      <c r="CJ45" s="643"/>
      <c r="CK45" s="643"/>
      <c r="CL45" s="643"/>
      <c r="CM45" s="643"/>
      <c r="CN45" s="643"/>
      <c r="CO45" s="643"/>
      <c r="CP45" s="643"/>
      <c r="CQ45" s="644"/>
      <c r="CR45" s="645">
        <v>46404</v>
      </c>
      <c r="CS45" s="680"/>
      <c r="CT45" s="680"/>
      <c r="CU45" s="680"/>
      <c r="CV45" s="680"/>
      <c r="CW45" s="680"/>
      <c r="CX45" s="680"/>
      <c r="CY45" s="681"/>
      <c r="CZ45" s="650">
        <v>1.4</v>
      </c>
      <c r="DA45" s="682"/>
      <c r="DB45" s="682"/>
      <c r="DC45" s="685"/>
      <c r="DD45" s="654">
        <v>7639</v>
      </c>
      <c r="DE45" s="680"/>
      <c r="DF45" s="680"/>
      <c r="DG45" s="680"/>
      <c r="DH45" s="680"/>
      <c r="DI45" s="680"/>
      <c r="DJ45" s="680"/>
      <c r="DK45" s="681"/>
      <c r="DL45" s="730"/>
      <c r="DM45" s="731"/>
      <c r="DN45" s="731"/>
      <c r="DO45" s="731"/>
      <c r="DP45" s="731"/>
      <c r="DQ45" s="731"/>
      <c r="DR45" s="731"/>
      <c r="DS45" s="731"/>
      <c r="DT45" s="731"/>
      <c r="DU45" s="731"/>
      <c r="DV45" s="732"/>
      <c r="DW45" s="733"/>
      <c r="DX45" s="734"/>
      <c r="DY45" s="734"/>
      <c r="DZ45" s="734"/>
      <c r="EA45" s="734"/>
      <c r="EB45" s="734"/>
      <c r="EC45" s="735"/>
    </row>
    <row r="46" spans="2:133" ht="11.25" customHeight="1" x14ac:dyDescent="0.15">
      <c r="B46" s="230" t="s">
        <v>353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354</v>
      </c>
      <c r="CG46" s="643"/>
      <c r="CH46" s="643"/>
      <c r="CI46" s="643"/>
      <c r="CJ46" s="643"/>
      <c r="CK46" s="643"/>
      <c r="CL46" s="643"/>
      <c r="CM46" s="643"/>
      <c r="CN46" s="643"/>
      <c r="CO46" s="643"/>
      <c r="CP46" s="643"/>
      <c r="CQ46" s="644"/>
      <c r="CR46" s="645">
        <v>223056</v>
      </c>
      <c r="CS46" s="646"/>
      <c r="CT46" s="646"/>
      <c r="CU46" s="646"/>
      <c r="CV46" s="646"/>
      <c r="CW46" s="646"/>
      <c r="CX46" s="646"/>
      <c r="CY46" s="647"/>
      <c r="CZ46" s="650">
        <v>6.9</v>
      </c>
      <c r="DA46" s="651"/>
      <c r="DB46" s="651"/>
      <c r="DC46" s="663"/>
      <c r="DD46" s="654">
        <v>75640</v>
      </c>
      <c r="DE46" s="646"/>
      <c r="DF46" s="646"/>
      <c r="DG46" s="646"/>
      <c r="DH46" s="646"/>
      <c r="DI46" s="646"/>
      <c r="DJ46" s="646"/>
      <c r="DK46" s="647"/>
      <c r="DL46" s="730"/>
      <c r="DM46" s="731"/>
      <c r="DN46" s="731"/>
      <c r="DO46" s="731"/>
      <c r="DP46" s="731"/>
      <c r="DQ46" s="731"/>
      <c r="DR46" s="731"/>
      <c r="DS46" s="731"/>
      <c r="DT46" s="731"/>
      <c r="DU46" s="731"/>
      <c r="DV46" s="732"/>
      <c r="DW46" s="733"/>
      <c r="DX46" s="734"/>
      <c r="DY46" s="734"/>
      <c r="DZ46" s="734"/>
      <c r="EA46" s="734"/>
      <c r="EB46" s="734"/>
      <c r="EC46" s="735"/>
    </row>
    <row r="47" spans="2:133" ht="11.25" customHeight="1" x14ac:dyDescent="0.15">
      <c r="B47" s="240" t="s">
        <v>355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356</v>
      </c>
      <c r="CG47" s="643"/>
      <c r="CH47" s="643"/>
      <c r="CI47" s="643"/>
      <c r="CJ47" s="643"/>
      <c r="CK47" s="643"/>
      <c r="CL47" s="643"/>
      <c r="CM47" s="643"/>
      <c r="CN47" s="643"/>
      <c r="CO47" s="643"/>
      <c r="CP47" s="643"/>
      <c r="CQ47" s="644"/>
      <c r="CR47" s="645" t="s">
        <v>233</v>
      </c>
      <c r="CS47" s="680"/>
      <c r="CT47" s="680"/>
      <c r="CU47" s="680"/>
      <c r="CV47" s="680"/>
      <c r="CW47" s="680"/>
      <c r="CX47" s="680"/>
      <c r="CY47" s="681"/>
      <c r="CZ47" s="650" t="s">
        <v>233</v>
      </c>
      <c r="DA47" s="682"/>
      <c r="DB47" s="682"/>
      <c r="DC47" s="685"/>
      <c r="DD47" s="654" t="s">
        <v>126</v>
      </c>
      <c r="DE47" s="680"/>
      <c r="DF47" s="680"/>
      <c r="DG47" s="680"/>
      <c r="DH47" s="680"/>
      <c r="DI47" s="680"/>
      <c r="DJ47" s="680"/>
      <c r="DK47" s="681"/>
      <c r="DL47" s="730"/>
      <c r="DM47" s="731"/>
      <c r="DN47" s="731"/>
      <c r="DO47" s="731"/>
      <c r="DP47" s="731"/>
      <c r="DQ47" s="731"/>
      <c r="DR47" s="731"/>
      <c r="DS47" s="731"/>
      <c r="DT47" s="731"/>
      <c r="DU47" s="731"/>
      <c r="DV47" s="732"/>
      <c r="DW47" s="733"/>
      <c r="DX47" s="734"/>
      <c r="DY47" s="734"/>
      <c r="DZ47" s="734"/>
      <c r="EA47" s="734"/>
      <c r="EB47" s="734"/>
      <c r="EC47" s="735"/>
    </row>
    <row r="48" spans="2:133" x14ac:dyDescent="0.15">
      <c r="B48" s="241" t="s">
        <v>357</v>
      </c>
      <c r="CD48" s="761"/>
      <c r="CE48" s="762"/>
      <c r="CF48" s="642" t="s">
        <v>358</v>
      </c>
      <c r="CG48" s="643"/>
      <c r="CH48" s="643"/>
      <c r="CI48" s="643"/>
      <c r="CJ48" s="643"/>
      <c r="CK48" s="643"/>
      <c r="CL48" s="643"/>
      <c r="CM48" s="643"/>
      <c r="CN48" s="643"/>
      <c r="CO48" s="643"/>
      <c r="CP48" s="643"/>
      <c r="CQ48" s="644"/>
      <c r="CR48" s="645" t="s">
        <v>233</v>
      </c>
      <c r="CS48" s="646"/>
      <c r="CT48" s="646"/>
      <c r="CU48" s="646"/>
      <c r="CV48" s="646"/>
      <c r="CW48" s="646"/>
      <c r="CX48" s="646"/>
      <c r="CY48" s="647"/>
      <c r="CZ48" s="650" t="s">
        <v>233</v>
      </c>
      <c r="DA48" s="651"/>
      <c r="DB48" s="651"/>
      <c r="DC48" s="663"/>
      <c r="DD48" s="654" t="s">
        <v>126</v>
      </c>
      <c r="DE48" s="646"/>
      <c r="DF48" s="646"/>
      <c r="DG48" s="646"/>
      <c r="DH48" s="646"/>
      <c r="DI48" s="646"/>
      <c r="DJ48" s="646"/>
      <c r="DK48" s="647"/>
      <c r="DL48" s="730"/>
      <c r="DM48" s="731"/>
      <c r="DN48" s="731"/>
      <c r="DO48" s="731"/>
      <c r="DP48" s="731"/>
      <c r="DQ48" s="731"/>
      <c r="DR48" s="731"/>
      <c r="DS48" s="731"/>
      <c r="DT48" s="731"/>
      <c r="DU48" s="731"/>
      <c r="DV48" s="732"/>
      <c r="DW48" s="733"/>
      <c r="DX48" s="734"/>
      <c r="DY48" s="734"/>
      <c r="DZ48" s="734"/>
      <c r="EA48" s="734"/>
      <c r="EB48" s="734"/>
      <c r="EC48" s="735"/>
    </row>
    <row r="49" spans="82:133" ht="11.25" customHeight="1" x14ac:dyDescent="0.15">
      <c r="CD49" s="686" t="s">
        <v>359</v>
      </c>
      <c r="CE49" s="687"/>
      <c r="CF49" s="687"/>
      <c r="CG49" s="687"/>
      <c r="CH49" s="687"/>
      <c r="CI49" s="687"/>
      <c r="CJ49" s="687"/>
      <c r="CK49" s="687"/>
      <c r="CL49" s="687"/>
      <c r="CM49" s="687"/>
      <c r="CN49" s="687"/>
      <c r="CO49" s="687"/>
      <c r="CP49" s="687"/>
      <c r="CQ49" s="688"/>
      <c r="CR49" s="736">
        <v>3209527</v>
      </c>
      <c r="CS49" s="716"/>
      <c r="CT49" s="716"/>
      <c r="CU49" s="716"/>
      <c r="CV49" s="716"/>
      <c r="CW49" s="716"/>
      <c r="CX49" s="716"/>
      <c r="CY49" s="747"/>
      <c r="CZ49" s="742">
        <v>100</v>
      </c>
      <c r="DA49" s="748"/>
      <c r="DB49" s="748"/>
      <c r="DC49" s="749"/>
      <c r="DD49" s="750">
        <v>2537260</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rYn/XUu9GS6DB3z7ot2WOmuwVFttZ6eKwF06Ceh2gVp466GzFDxd7QYFeR+nTKIVzC4Imp6GaHlK2yyIvNtS/Q==" saltValue="Gt57zMkS216GI64wy5z0d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R114" zoomScale="70" zoomScaleNormal="25" zoomScaleSheetLayoutView="70" workbookViewId="0">
      <selection activeCell="BQ103" sqref="BQ103:DZ103"/>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361</v>
      </c>
      <c r="DK2" s="793"/>
      <c r="DL2" s="793"/>
      <c r="DM2" s="793"/>
      <c r="DN2" s="793"/>
      <c r="DO2" s="794"/>
      <c r="DP2" s="250"/>
      <c r="DQ2" s="792" t="s">
        <v>362</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363</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365</v>
      </c>
      <c r="B5" s="787"/>
      <c r="C5" s="787"/>
      <c r="D5" s="787"/>
      <c r="E5" s="787"/>
      <c r="F5" s="787"/>
      <c r="G5" s="787"/>
      <c r="H5" s="787"/>
      <c r="I5" s="787"/>
      <c r="J5" s="787"/>
      <c r="K5" s="787"/>
      <c r="L5" s="787"/>
      <c r="M5" s="787"/>
      <c r="N5" s="787"/>
      <c r="O5" s="787"/>
      <c r="P5" s="788"/>
      <c r="Q5" s="763" t="s">
        <v>366</v>
      </c>
      <c r="R5" s="764"/>
      <c r="S5" s="764"/>
      <c r="T5" s="764"/>
      <c r="U5" s="765"/>
      <c r="V5" s="763" t="s">
        <v>367</v>
      </c>
      <c r="W5" s="764"/>
      <c r="X5" s="764"/>
      <c r="Y5" s="764"/>
      <c r="Z5" s="765"/>
      <c r="AA5" s="763" t="s">
        <v>368</v>
      </c>
      <c r="AB5" s="764"/>
      <c r="AC5" s="764"/>
      <c r="AD5" s="764"/>
      <c r="AE5" s="764"/>
      <c r="AF5" s="796" t="s">
        <v>369</v>
      </c>
      <c r="AG5" s="764"/>
      <c r="AH5" s="764"/>
      <c r="AI5" s="764"/>
      <c r="AJ5" s="775"/>
      <c r="AK5" s="764" t="s">
        <v>370</v>
      </c>
      <c r="AL5" s="764"/>
      <c r="AM5" s="764"/>
      <c r="AN5" s="764"/>
      <c r="AO5" s="765"/>
      <c r="AP5" s="763" t="s">
        <v>371</v>
      </c>
      <c r="AQ5" s="764"/>
      <c r="AR5" s="764"/>
      <c r="AS5" s="764"/>
      <c r="AT5" s="765"/>
      <c r="AU5" s="763" t="s">
        <v>372</v>
      </c>
      <c r="AV5" s="764"/>
      <c r="AW5" s="764"/>
      <c r="AX5" s="764"/>
      <c r="AY5" s="775"/>
      <c r="AZ5" s="257"/>
      <c r="BA5" s="257"/>
      <c r="BB5" s="257"/>
      <c r="BC5" s="257"/>
      <c r="BD5" s="257"/>
      <c r="BE5" s="258"/>
      <c r="BF5" s="258"/>
      <c r="BG5" s="258"/>
      <c r="BH5" s="258"/>
      <c r="BI5" s="258"/>
      <c r="BJ5" s="258"/>
      <c r="BK5" s="258"/>
      <c r="BL5" s="258"/>
      <c r="BM5" s="258"/>
      <c r="BN5" s="258"/>
      <c r="BO5" s="258"/>
      <c r="BP5" s="258"/>
      <c r="BQ5" s="786" t="s">
        <v>373</v>
      </c>
      <c r="BR5" s="787"/>
      <c r="BS5" s="787"/>
      <c r="BT5" s="787"/>
      <c r="BU5" s="787"/>
      <c r="BV5" s="787"/>
      <c r="BW5" s="787"/>
      <c r="BX5" s="787"/>
      <c r="BY5" s="787"/>
      <c r="BZ5" s="787"/>
      <c r="CA5" s="787"/>
      <c r="CB5" s="787"/>
      <c r="CC5" s="787"/>
      <c r="CD5" s="787"/>
      <c r="CE5" s="787"/>
      <c r="CF5" s="787"/>
      <c r="CG5" s="788"/>
      <c r="CH5" s="763" t="s">
        <v>374</v>
      </c>
      <c r="CI5" s="764"/>
      <c r="CJ5" s="764"/>
      <c r="CK5" s="764"/>
      <c r="CL5" s="765"/>
      <c r="CM5" s="763" t="s">
        <v>375</v>
      </c>
      <c r="CN5" s="764"/>
      <c r="CO5" s="764"/>
      <c r="CP5" s="764"/>
      <c r="CQ5" s="765"/>
      <c r="CR5" s="763" t="s">
        <v>376</v>
      </c>
      <c r="CS5" s="764"/>
      <c r="CT5" s="764"/>
      <c r="CU5" s="764"/>
      <c r="CV5" s="765"/>
      <c r="CW5" s="763" t="s">
        <v>377</v>
      </c>
      <c r="CX5" s="764"/>
      <c r="CY5" s="764"/>
      <c r="CZ5" s="764"/>
      <c r="DA5" s="765"/>
      <c r="DB5" s="763" t="s">
        <v>378</v>
      </c>
      <c r="DC5" s="764"/>
      <c r="DD5" s="764"/>
      <c r="DE5" s="764"/>
      <c r="DF5" s="765"/>
      <c r="DG5" s="769" t="s">
        <v>379</v>
      </c>
      <c r="DH5" s="770"/>
      <c r="DI5" s="770"/>
      <c r="DJ5" s="770"/>
      <c r="DK5" s="771"/>
      <c r="DL5" s="769" t="s">
        <v>380</v>
      </c>
      <c r="DM5" s="770"/>
      <c r="DN5" s="770"/>
      <c r="DO5" s="770"/>
      <c r="DP5" s="771"/>
      <c r="DQ5" s="763" t="s">
        <v>381</v>
      </c>
      <c r="DR5" s="764"/>
      <c r="DS5" s="764"/>
      <c r="DT5" s="764"/>
      <c r="DU5" s="765"/>
      <c r="DV5" s="763" t="s">
        <v>372</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382</v>
      </c>
      <c r="C7" s="778"/>
      <c r="D7" s="778"/>
      <c r="E7" s="778"/>
      <c r="F7" s="778"/>
      <c r="G7" s="778"/>
      <c r="H7" s="778"/>
      <c r="I7" s="778"/>
      <c r="J7" s="778"/>
      <c r="K7" s="778"/>
      <c r="L7" s="778"/>
      <c r="M7" s="778"/>
      <c r="N7" s="778"/>
      <c r="O7" s="778"/>
      <c r="P7" s="779"/>
      <c r="Q7" s="780">
        <v>3338</v>
      </c>
      <c r="R7" s="781"/>
      <c r="S7" s="781"/>
      <c r="T7" s="781"/>
      <c r="U7" s="781"/>
      <c r="V7" s="781">
        <v>3208</v>
      </c>
      <c r="W7" s="781"/>
      <c r="X7" s="781"/>
      <c r="Y7" s="781"/>
      <c r="Z7" s="781"/>
      <c r="AA7" s="781">
        <v>130</v>
      </c>
      <c r="AB7" s="781"/>
      <c r="AC7" s="781"/>
      <c r="AD7" s="781"/>
      <c r="AE7" s="782"/>
      <c r="AF7" s="783">
        <v>76</v>
      </c>
      <c r="AG7" s="784"/>
      <c r="AH7" s="784"/>
      <c r="AI7" s="784"/>
      <c r="AJ7" s="785"/>
      <c r="AK7" s="820" t="s">
        <v>590</v>
      </c>
      <c r="AL7" s="821"/>
      <c r="AM7" s="821"/>
      <c r="AN7" s="821"/>
      <c r="AO7" s="821"/>
      <c r="AP7" s="821">
        <v>3111</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591</v>
      </c>
      <c r="BT7" s="825"/>
      <c r="BU7" s="825"/>
      <c r="BV7" s="825"/>
      <c r="BW7" s="825"/>
      <c r="BX7" s="825"/>
      <c r="BY7" s="825"/>
      <c r="BZ7" s="825"/>
      <c r="CA7" s="825"/>
      <c r="CB7" s="825"/>
      <c r="CC7" s="825"/>
      <c r="CD7" s="825"/>
      <c r="CE7" s="825"/>
      <c r="CF7" s="825"/>
      <c r="CG7" s="826"/>
      <c r="CH7" s="817" t="s">
        <v>590</v>
      </c>
      <c r="CI7" s="818"/>
      <c r="CJ7" s="818"/>
      <c r="CK7" s="818"/>
      <c r="CL7" s="819"/>
      <c r="CM7" s="817">
        <v>8</v>
      </c>
      <c r="CN7" s="818"/>
      <c r="CO7" s="818"/>
      <c r="CP7" s="818"/>
      <c r="CQ7" s="819"/>
      <c r="CR7" s="817">
        <v>5</v>
      </c>
      <c r="CS7" s="818"/>
      <c r="CT7" s="818"/>
      <c r="CU7" s="818"/>
      <c r="CV7" s="819"/>
      <c r="CW7" s="817" t="s">
        <v>590</v>
      </c>
      <c r="CX7" s="818"/>
      <c r="CY7" s="818"/>
      <c r="CZ7" s="818"/>
      <c r="DA7" s="819"/>
      <c r="DB7" s="817" t="s">
        <v>590</v>
      </c>
      <c r="DC7" s="818"/>
      <c r="DD7" s="818"/>
      <c r="DE7" s="818"/>
      <c r="DF7" s="819"/>
      <c r="DG7" s="817">
        <v>15</v>
      </c>
      <c r="DH7" s="818"/>
      <c r="DI7" s="818"/>
      <c r="DJ7" s="818"/>
      <c r="DK7" s="819"/>
      <c r="DL7" s="817" t="s">
        <v>590</v>
      </c>
      <c r="DM7" s="818"/>
      <c r="DN7" s="818"/>
      <c r="DO7" s="818"/>
      <c r="DP7" s="819"/>
      <c r="DQ7" s="817" t="s">
        <v>590</v>
      </c>
      <c r="DR7" s="818"/>
      <c r="DS7" s="818"/>
      <c r="DT7" s="818"/>
      <c r="DU7" s="819"/>
      <c r="DV7" s="798"/>
      <c r="DW7" s="799"/>
      <c r="DX7" s="799"/>
      <c r="DY7" s="799"/>
      <c r="DZ7" s="800"/>
      <c r="EA7" s="255"/>
    </row>
    <row r="8" spans="1:131" s="256" customFormat="1" ht="26.25" customHeight="1" x14ac:dyDescent="0.15">
      <c r="A8" s="262">
        <v>2</v>
      </c>
      <c r="B8" s="801" t="s">
        <v>383</v>
      </c>
      <c r="C8" s="802"/>
      <c r="D8" s="802"/>
      <c r="E8" s="802"/>
      <c r="F8" s="802"/>
      <c r="G8" s="802"/>
      <c r="H8" s="802"/>
      <c r="I8" s="802"/>
      <c r="J8" s="802"/>
      <c r="K8" s="802"/>
      <c r="L8" s="802"/>
      <c r="M8" s="802"/>
      <c r="N8" s="802"/>
      <c r="O8" s="802"/>
      <c r="P8" s="803"/>
      <c r="Q8" s="804">
        <v>1</v>
      </c>
      <c r="R8" s="805"/>
      <c r="S8" s="805"/>
      <c r="T8" s="805"/>
      <c r="U8" s="805"/>
      <c r="V8" s="805">
        <v>-27</v>
      </c>
      <c r="W8" s="805"/>
      <c r="X8" s="805"/>
      <c r="Y8" s="805"/>
      <c r="Z8" s="805"/>
      <c r="AA8" s="805">
        <v>-26</v>
      </c>
      <c r="AB8" s="805"/>
      <c r="AC8" s="805"/>
      <c r="AD8" s="805"/>
      <c r="AE8" s="806"/>
      <c r="AF8" s="807">
        <v>-26</v>
      </c>
      <c r="AG8" s="808"/>
      <c r="AH8" s="808"/>
      <c r="AI8" s="808"/>
      <c r="AJ8" s="809"/>
      <c r="AK8" s="810" t="s">
        <v>590</v>
      </c>
      <c r="AL8" s="811"/>
      <c r="AM8" s="811"/>
      <c r="AN8" s="811"/>
      <c r="AO8" s="811"/>
      <c r="AP8" s="811" t="s">
        <v>590</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384</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385</v>
      </c>
      <c r="B23" s="836" t="s">
        <v>386</v>
      </c>
      <c r="C23" s="837"/>
      <c r="D23" s="837"/>
      <c r="E23" s="837"/>
      <c r="F23" s="837"/>
      <c r="G23" s="837"/>
      <c r="H23" s="837"/>
      <c r="I23" s="837"/>
      <c r="J23" s="837"/>
      <c r="K23" s="837"/>
      <c r="L23" s="837"/>
      <c r="M23" s="837"/>
      <c r="N23" s="837"/>
      <c r="O23" s="837"/>
      <c r="P23" s="838"/>
      <c r="Q23" s="839"/>
      <c r="R23" s="840"/>
      <c r="S23" s="840"/>
      <c r="T23" s="840"/>
      <c r="U23" s="840"/>
      <c r="V23" s="840"/>
      <c r="W23" s="840"/>
      <c r="X23" s="840"/>
      <c r="Y23" s="840"/>
      <c r="Z23" s="840"/>
      <c r="AA23" s="840"/>
      <c r="AB23" s="840"/>
      <c r="AC23" s="840"/>
      <c r="AD23" s="840"/>
      <c r="AE23" s="841"/>
      <c r="AF23" s="842">
        <v>50</v>
      </c>
      <c r="AG23" s="840"/>
      <c r="AH23" s="840"/>
      <c r="AI23" s="840"/>
      <c r="AJ23" s="843"/>
      <c r="AK23" s="844"/>
      <c r="AL23" s="845"/>
      <c r="AM23" s="845"/>
      <c r="AN23" s="845"/>
      <c r="AO23" s="845"/>
      <c r="AP23" s="840"/>
      <c r="AQ23" s="840"/>
      <c r="AR23" s="840"/>
      <c r="AS23" s="840"/>
      <c r="AT23" s="840"/>
      <c r="AU23" s="846"/>
      <c r="AV23" s="846"/>
      <c r="AW23" s="846"/>
      <c r="AX23" s="846"/>
      <c r="AY23" s="847"/>
      <c r="AZ23" s="855" t="s">
        <v>387</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388</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389</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365</v>
      </c>
      <c r="B26" s="787"/>
      <c r="C26" s="787"/>
      <c r="D26" s="787"/>
      <c r="E26" s="787"/>
      <c r="F26" s="787"/>
      <c r="G26" s="787"/>
      <c r="H26" s="787"/>
      <c r="I26" s="787"/>
      <c r="J26" s="787"/>
      <c r="K26" s="787"/>
      <c r="L26" s="787"/>
      <c r="M26" s="787"/>
      <c r="N26" s="787"/>
      <c r="O26" s="787"/>
      <c r="P26" s="788"/>
      <c r="Q26" s="763" t="s">
        <v>390</v>
      </c>
      <c r="R26" s="764"/>
      <c r="S26" s="764"/>
      <c r="T26" s="764"/>
      <c r="U26" s="765"/>
      <c r="V26" s="763" t="s">
        <v>391</v>
      </c>
      <c r="W26" s="764"/>
      <c r="X26" s="764"/>
      <c r="Y26" s="764"/>
      <c r="Z26" s="765"/>
      <c r="AA26" s="763" t="s">
        <v>392</v>
      </c>
      <c r="AB26" s="764"/>
      <c r="AC26" s="764"/>
      <c r="AD26" s="764"/>
      <c r="AE26" s="764"/>
      <c r="AF26" s="858" t="s">
        <v>393</v>
      </c>
      <c r="AG26" s="859"/>
      <c r="AH26" s="859"/>
      <c r="AI26" s="859"/>
      <c r="AJ26" s="860"/>
      <c r="AK26" s="764" t="s">
        <v>394</v>
      </c>
      <c r="AL26" s="764"/>
      <c r="AM26" s="764"/>
      <c r="AN26" s="764"/>
      <c r="AO26" s="765"/>
      <c r="AP26" s="763" t="s">
        <v>395</v>
      </c>
      <c r="AQ26" s="764"/>
      <c r="AR26" s="764"/>
      <c r="AS26" s="764"/>
      <c r="AT26" s="765"/>
      <c r="AU26" s="763" t="s">
        <v>396</v>
      </c>
      <c r="AV26" s="764"/>
      <c r="AW26" s="764"/>
      <c r="AX26" s="764"/>
      <c r="AY26" s="765"/>
      <c r="AZ26" s="763" t="s">
        <v>397</v>
      </c>
      <c r="BA26" s="764"/>
      <c r="BB26" s="764"/>
      <c r="BC26" s="764"/>
      <c r="BD26" s="765"/>
      <c r="BE26" s="763" t="s">
        <v>372</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398</v>
      </c>
      <c r="C28" s="778"/>
      <c r="D28" s="778"/>
      <c r="E28" s="778"/>
      <c r="F28" s="778"/>
      <c r="G28" s="778"/>
      <c r="H28" s="778"/>
      <c r="I28" s="778"/>
      <c r="J28" s="778"/>
      <c r="K28" s="778"/>
      <c r="L28" s="778"/>
      <c r="M28" s="778"/>
      <c r="N28" s="778"/>
      <c r="O28" s="778"/>
      <c r="P28" s="779"/>
      <c r="Q28" s="868">
        <v>937</v>
      </c>
      <c r="R28" s="869"/>
      <c r="S28" s="869"/>
      <c r="T28" s="869"/>
      <c r="U28" s="869"/>
      <c r="V28" s="869">
        <v>959</v>
      </c>
      <c r="W28" s="869"/>
      <c r="X28" s="869"/>
      <c r="Y28" s="869"/>
      <c r="Z28" s="869"/>
      <c r="AA28" s="869">
        <v>-22</v>
      </c>
      <c r="AB28" s="869"/>
      <c r="AC28" s="869"/>
      <c r="AD28" s="869"/>
      <c r="AE28" s="870"/>
      <c r="AF28" s="871">
        <v>-22</v>
      </c>
      <c r="AG28" s="869"/>
      <c r="AH28" s="869"/>
      <c r="AI28" s="869"/>
      <c r="AJ28" s="872"/>
      <c r="AK28" s="873">
        <v>71</v>
      </c>
      <c r="AL28" s="864"/>
      <c r="AM28" s="864"/>
      <c r="AN28" s="864"/>
      <c r="AO28" s="864"/>
      <c r="AP28" s="864" t="s">
        <v>590</v>
      </c>
      <c r="AQ28" s="864"/>
      <c r="AR28" s="864"/>
      <c r="AS28" s="864"/>
      <c r="AT28" s="864"/>
      <c r="AU28" s="864" t="s">
        <v>590</v>
      </c>
      <c r="AV28" s="864"/>
      <c r="AW28" s="864"/>
      <c r="AX28" s="864"/>
      <c r="AY28" s="864"/>
      <c r="AZ28" s="865" t="s">
        <v>590</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399</v>
      </c>
      <c r="C29" s="802"/>
      <c r="D29" s="802"/>
      <c r="E29" s="802"/>
      <c r="F29" s="802"/>
      <c r="G29" s="802"/>
      <c r="H29" s="802"/>
      <c r="I29" s="802"/>
      <c r="J29" s="802"/>
      <c r="K29" s="802"/>
      <c r="L29" s="802"/>
      <c r="M29" s="802"/>
      <c r="N29" s="802"/>
      <c r="O29" s="802"/>
      <c r="P29" s="803"/>
      <c r="Q29" s="804">
        <v>725</v>
      </c>
      <c r="R29" s="805"/>
      <c r="S29" s="805"/>
      <c r="T29" s="805"/>
      <c r="U29" s="805"/>
      <c r="V29" s="805">
        <v>693</v>
      </c>
      <c r="W29" s="805"/>
      <c r="X29" s="805"/>
      <c r="Y29" s="805"/>
      <c r="Z29" s="805"/>
      <c r="AA29" s="805">
        <v>32</v>
      </c>
      <c r="AB29" s="805"/>
      <c r="AC29" s="805"/>
      <c r="AD29" s="805"/>
      <c r="AE29" s="806"/>
      <c r="AF29" s="807">
        <v>32</v>
      </c>
      <c r="AG29" s="808"/>
      <c r="AH29" s="808"/>
      <c r="AI29" s="808"/>
      <c r="AJ29" s="809"/>
      <c r="AK29" s="876">
        <v>97</v>
      </c>
      <c r="AL29" s="877"/>
      <c r="AM29" s="877"/>
      <c r="AN29" s="877"/>
      <c r="AO29" s="877"/>
      <c r="AP29" s="877" t="s">
        <v>590</v>
      </c>
      <c r="AQ29" s="877"/>
      <c r="AR29" s="877"/>
      <c r="AS29" s="877"/>
      <c r="AT29" s="877"/>
      <c r="AU29" s="877" t="s">
        <v>590</v>
      </c>
      <c r="AV29" s="877"/>
      <c r="AW29" s="877"/>
      <c r="AX29" s="877"/>
      <c r="AY29" s="877"/>
      <c r="AZ29" s="878" t="s">
        <v>590</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400</v>
      </c>
      <c r="C30" s="802"/>
      <c r="D30" s="802"/>
      <c r="E30" s="802"/>
      <c r="F30" s="802"/>
      <c r="G30" s="802"/>
      <c r="H30" s="802"/>
      <c r="I30" s="802"/>
      <c r="J30" s="802"/>
      <c r="K30" s="802"/>
      <c r="L30" s="802"/>
      <c r="M30" s="802"/>
      <c r="N30" s="802"/>
      <c r="O30" s="802"/>
      <c r="P30" s="803"/>
      <c r="Q30" s="804">
        <v>98</v>
      </c>
      <c r="R30" s="805"/>
      <c r="S30" s="805"/>
      <c r="T30" s="805"/>
      <c r="U30" s="805"/>
      <c r="V30" s="805">
        <v>98</v>
      </c>
      <c r="W30" s="805"/>
      <c r="X30" s="805"/>
      <c r="Y30" s="805"/>
      <c r="Z30" s="805"/>
      <c r="AA30" s="805">
        <v>0</v>
      </c>
      <c r="AB30" s="805"/>
      <c r="AC30" s="805"/>
      <c r="AD30" s="805"/>
      <c r="AE30" s="806"/>
      <c r="AF30" s="807">
        <v>0</v>
      </c>
      <c r="AG30" s="808"/>
      <c r="AH30" s="808"/>
      <c r="AI30" s="808"/>
      <c r="AJ30" s="809"/>
      <c r="AK30" s="876">
        <v>26</v>
      </c>
      <c r="AL30" s="877"/>
      <c r="AM30" s="877"/>
      <c r="AN30" s="877"/>
      <c r="AO30" s="877"/>
      <c r="AP30" s="877" t="s">
        <v>590</v>
      </c>
      <c r="AQ30" s="877"/>
      <c r="AR30" s="877"/>
      <c r="AS30" s="877"/>
      <c r="AT30" s="877"/>
      <c r="AU30" s="877" t="s">
        <v>590</v>
      </c>
      <c r="AV30" s="877"/>
      <c r="AW30" s="877"/>
      <c r="AX30" s="877"/>
      <c r="AY30" s="877"/>
      <c r="AZ30" s="878" t="s">
        <v>590</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401</v>
      </c>
      <c r="C31" s="802"/>
      <c r="D31" s="802"/>
      <c r="E31" s="802"/>
      <c r="F31" s="802"/>
      <c r="G31" s="802"/>
      <c r="H31" s="802"/>
      <c r="I31" s="802"/>
      <c r="J31" s="802"/>
      <c r="K31" s="802"/>
      <c r="L31" s="802"/>
      <c r="M31" s="802"/>
      <c r="N31" s="802"/>
      <c r="O31" s="802"/>
      <c r="P31" s="803"/>
      <c r="Q31" s="804">
        <v>383</v>
      </c>
      <c r="R31" s="805"/>
      <c r="S31" s="805"/>
      <c r="T31" s="805"/>
      <c r="U31" s="805"/>
      <c r="V31" s="805">
        <v>13</v>
      </c>
      <c r="W31" s="805"/>
      <c r="X31" s="805"/>
      <c r="Y31" s="805"/>
      <c r="Z31" s="805"/>
      <c r="AA31" s="805">
        <v>370</v>
      </c>
      <c r="AB31" s="805"/>
      <c r="AC31" s="805"/>
      <c r="AD31" s="805"/>
      <c r="AE31" s="806"/>
      <c r="AF31" s="807">
        <v>370</v>
      </c>
      <c r="AG31" s="808"/>
      <c r="AH31" s="808"/>
      <c r="AI31" s="808"/>
      <c r="AJ31" s="809"/>
      <c r="AK31" s="876" t="s">
        <v>590</v>
      </c>
      <c r="AL31" s="877"/>
      <c r="AM31" s="877"/>
      <c r="AN31" s="877"/>
      <c r="AO31" s="877"/>
      <c r="AP31" s="877">
        <v>41</v>
      </c>
      <c r="AQ31" s="877"/>
      <c r="AR31" s="877"/>
      <c r="AS31" s="877"/>
      <c r="AT31" s="877"/>
      <c r="AU31" s="877" t="s">
        <v>590</v>
      </c>
      <c r="AV31" s="877"/>
      <c r="AW31" s="877"/>
      <c r="AX31" s="877"/>
      <c r="AY31" s="877"/>
      <c r="AZ31" s="878" t="s">
        <v>590</v>
      </c>
      <c r="BA31" s="878"/>
      <c r="BB31" s="878"/>
      <c r="BC31" s="878"/>
      <c r="BD31" s="878"/>
      <c r="BE31" s="874" t="s">
        <v>402</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403</v>
      </c>
      <c r="C32" s="802"/>
      <c r="D32" s="802"/>
      <c r="E32" s="802"/>
      <c r="F32" s="802"/>
      <c r="G32" s="802"/>
      <c r="H32" s="802"/>
      <c r="I32" s="802"/>
      <c r="J32" s="802"/>
      <c r="K32" s="802"/>
      <c r="L32" s="802"/>
      <c r="M32" s="802"/>
      <c r="N32" s="802"/>
      <c r="O32" s="802"/>
      <c r="P32" s="803"/>
      <c r="Q32" s="804">
        <v>267</v>
      </c>
      <c r="R32" s="805"/>
      <c r="S32" s="805"/>
      <c r="T32" s="805"/>
      <c r="U32" s="805"/>
      <c r="V32" s="805">
        <v>267</v>
      </c>
      <c r="W32" s="805"/>
      <c r="X32" s="805"/>
      <c r="Y32" s="805"/>
      <c r="Z32" s="805"/>
      <c r="AA32" s="805">
        <v>0</v>
      </c>
      <c r="AB32" s="805"/>
      <c r="AC32" s="805"/>
      <c r="AD32" s="805"/>
      <c r="AE32" s="806"/>
      <c r="AF32" s="807" t="s">
        <v>404</v>
      </c>
      <c r="AG32" s="808"/>
      <c r="AH32" s="808"/>
      <c r="AI32" s="808"/>
      <c r="AJ32" s="809"/>
      <c r="AK32" s="876">
        <v>129</v>
      </c>
      <c r="AL32" s="877"/>
      <c r="AM32" s="877"/>
      <c r="AN32" s="877"/>
      <c r="AO32" s="877"/>
      <c r="AP32" s="877">
        <v>2174</v>
      </c>
      <c r="AQ32" s="877"/>
      <c r="AR32" s="877"/>
      <c r="AS32" s="877"/>
      <c r="AT32" s="877"/>
      <c r="AU32" s="877">
        <v>406</v>
      </c>
      <c r="AV32" s="877"/>
      <c r="AW32" s="877"/>
      <c r="AX32" s="877"/>
      <c r="AY32" s="877"/>
      <c r="AZ32" s="878" t="s">
        <v>590</v>
      </c>
      <c r="BA32" s="878"/>
      <c r="BB32" s="878"/>
      <c r="BC32" s="878"/>
      <c r="BD32" s="878"/>
      <c r="BE32" s="874" t="s">
        <v>405</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c r="C33" s="802"/>
      <c r="D33" s="802"/>
      <c r="E33" s="802"/>
      <c r="F33" s="802"/>
      <c r="G33" s="802"/>
      <c r="H33" s="802"/>
      <c r="I33" s="802"/>
      <c r="J33" s="802"/>
      <c r="K33" s="802"/>
      <c r="L33" s="802"/>
      <c r="M33" s="802"/>
      <c r="N33" s="802"/>
      <c r="O33" s="802"/>
      <c r="P33" s="803"/>
      <c r="Q33" s="804"/>
      <c r="R33" s="805"/>
      <c r="S33" s="805"/>
      <c r="T33" s="805"/>
      <c r="U33" s="805"/>
      <c r="V33" s="805"/>
      <c r="W33" s="805"/>
      <c r="X33" s="805"/>
      <c r="Y33" s="805"/>
      <c r="Z33" s="805"/>
      <c r="AA33" s="805"/>
      <c r="AB33" s="805"/>
      <c r="AC33" s="805"/>
      <c r="AD33" s="805"/>
      <c r="AE33" s="806"/>
      <c r="AF33" s="807"/>
      <c r="AG33" s="808"/>
      <c r="AH33" s="808"/>
      <c r="AI33" s="808"/>
      <c r="AJ33" s="809"/>
      <c r="AK33" s="876"/>
      <c r="AL33" s="877"/>
      <c r="AM33" s="877"/>
      <c r="AN33" s="877"/>
      <c r="AO33" s="877"/>
      <c r="AP33" s="877"/>
      <c r="AQ33" s="877"/>
      <c r="AR33" s="877"/>
      <c r="AS33" s="877"/>
      <c r="AT33" s="877"/>
      <c r="AU33" s="877"/>
      <c r="AV33" s="877"/>
      <c r="AW33" s="877"/>
      <c r="AX33" s="877"/>
      <c r="AY33" s="877"/>
      <c r="AZ33" s="878"/>
      <c r="BA33" s="878"/>
      <c r="BB33" s="878"/>
      <c r="BC33" s="878"/>
      <c r="BD33" s="878"/>
      <c r="BE33" s="874"/>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406</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385</v>
      </c>
      <c r="B63" s="836" t="s">
        <v>407</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380</v>
      </c>
      <c r="AG63" s="888"/>
      <c r="AH63" s="888"/>
      <c r="AI63" s="888"/>
      <c r="AJ63" s="889"/>
      <c r="AK63" s="890"/>
      <c r="AL63" s="885"/>
      <c r="AM63" s="885"/>
      <c r="AN63" s="885"/>
      <c r="AO63" s="885"/>
      <c r="AP63" s="888">
        <v>2215</v>
      </c>
      <c r="AQ63" s="888"/>
      <c r="AR63" s="888"/>
      <c r="AS63" s="888"/>
      <c r="AT63" s="888"/>
      <c r="AU63" s="888">
        <v>406</v>
      </c>
      <c r="AV63" s="888"/>
      <c r="AW63" s="888"/>
      <c r="AX63" s="888"/>
      <c r="AY63" s="888"/>
      <c r="AZ63" s="892"/>
      <c r="BA63" s="892"/>
      <c r="BB63" s="892"/>
      <c r="BC63" s="892"/>
      <c r="BD63" s="892"/>
      <c r="BE63" s="893"/>
      <c r="BF63" s="893"/>
      <c r="BG63" s="893"/>
      <c r="BH63" s="893"/>
      <c r="BI63" s="894"/>
      <c r="BJ63" s="895" t="s">
        <v>404</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408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409</v>
      </c>
      <c r="B66" s="787"/>
      <c r="C66" s="787"/>
      <c r="D66" s="787"/>
      <c r="E66" s="787"/>
      <c r="F66" s="787"/>
      <c r="G66" s="787"/>
      <c r="H66" s="787"/>
      <c r="I66" s="787"/>
      <c r="J66" s="787"/>
      <c r="K66" s="787"/>
      <c r="L66" s="787"/>
      <c r="M66" s="787"/>
      <c r="N66" s="787"/>
      <c r="O66" s="787"/>
      <c r="P66" s="788"/>
      <c r="Q66" s="763" t="s">
        <v>410</v>
      </c>
      <c r="R66" s="764"/>
      <c r="S66" s="764"/>
      <c r="T66" s="764"/>
      <c r="U66" s="765"/>
      <c r="V66" s="763" t="s">
        <v>411</v>
      </c>
      <c r="W66" s="764"/>
      <c r="X66" s="764"/>
      <c r="Y66" s="764"/>
      <c r="Z66" s="765"/>
      <c r="AA66" s="763" t="s">
        <v>412</v>
      </c>
      <c r="AB66" s="764"/>
      <c r="AC66" s="764"/>
      <c r="AD66" s="764"/>
      <c r="AE66" s="765"/>
      <c r="AF66" s="898" t="s">
        <v>413</v>
      </c>
      <c r="AG66" s="859"/>
      <c r="AH66" s="859"/>
      <c r="AI66" s="859"/>
      <c r="AJ66" s="899"/>
      <c r="AK66" s="763" t="s">
        <v>414</v>
      </c>
      <c r="AL66" s="787"/>
      <c r="AM66" s="787"/>
      <c r="AN66" s="787"/>
      <c r="AO66" s="788"/>
      <c r="AP66" s="763" t="s">
        <v>415</v>
      </c>
      <c r="AQ66" s="764"/>
      <c r="AR66" s="764"/>
      <c r="AS66" s="764"/>
      <c r="AT66" s="765"/>
      <c r="AU66" s="763" t="s">
        <v>416</v>
      </c>
      <c r="AV66" s="764"/>
      <c r="AW66" s="764"/>
      <c r="AX66" s="764"/>
      <c r="AY66" s="765"/>
      <c r="AZ66" s="763" t="s">
        <v>372</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592</v>
      </c>
      <c r="C68" s="916"/>
      <c r="D68" s="916"/>
      <c r="E68" s="916"/>
      <c r="F68" s="916"/>
      <c r="G68" s="916"/>
      <c r="H68" s="916"/>
      <c r="I68" s="916"/>
      <c r="J68" s="916"/>
      <c r="K68" s="916"/>
      <c r="L68" s="916"/>
      <c r="M68" s="916"/>
      <c r="N68" s="916"/>
      <c r="O68" s="916"/>
      <c r="P68" s="917"/>
      <c r="Q68" s="918">
        <v>281</v>
      </c>
      <c r="R68" s="912"/>
      <c r="S68" s="912"/>
      <c r="T68" s="912"/>
      <c r="U68" s="912"/>
      <c r="V68" s="912">
        <v>249</v>
      </c>
      <c r="W68" s="912"/>
      <c r="X68" s="912"/>
      <c r="Y68" s="912"/>
      <c r="Z68" s="912"/>
      <c r="AA68" s="912">
        <v>32</v>
      </c>
      <c r="AB68" s="912"/>
      <c r="AC68" s="912"/>
      <c r="AD68" s="912"/>
      <c r="AE68" s="912"/>
      <c r="AF68" s="912">
        <v>32</v>
      </c>
      <c r="AG68" s="912"/>
      <c r="AH68" s="912"/>
      <c r="AI68" s="912"/>
      <c r="AJ68" s="912"/>
      <c r="AK68" s="912" t="s">
        <v>590</v>
      </c>
      <c r="AL68" s="912"/>
      <c r="AM68" s="912"/>
      <c r="AN68" s="912"/>
      <c r="AO68" s="912"/>
      <c r="AP68" s="912">
        <v>331</v>
      </c>
      <c r="AQ68" s="912"/>
      <c r="AR68" s="912"/>
      <c r="AS68" s="912"/>
      <c r="AT68" s="912"/>
      <c r="AU68" s="912">
        <v>25</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593</v>
      </c>
      <c r="C69" s="920"/>
      <c r="D69" s="920"/>
      <c r="E69" s="920"/>
      <c r="F69" s="920"/>
      <c r="G69" s="920"/>
      <c r="H69" s="920"/>
      <c r="I69" s="920"/>
      <c r="J69" s="920"/>
      <c r="K69" s="920"/>
      <c r="L69" s="920"/>
      <c r="M69" s="920"/>
      <c r="N69" s="920"/>
      <c r="O69" s="920"/>
      <c r="P69" s="921"/>
      <c r="Q69" s="922">
        <v>4724</v>
      </c>
      <c r="R69" s="877"/>
      <c r="S69" s="877"/>
      <c r="T69" s="877"/>
      <c r="U69" s="877"/>
      <c r="V69" s="877">
        <v>4670</v>
      </c>
      <c r="W69" s="877"/>
      <c r="X69" s="877"/>
      <c r="Y69" s="877"/>
      <c r="Z69" s="877"/>
      <c r="AA69" s="877">
        <v>54</v>
      </c>
      <c r="AB69" s="877"/>
      <c r="AC69" s="877"/>
      <c r="AD69" s="877"/>
      <c r="AE69" s="877"/>
      <c r="AF69" s="877">
        <v>54</v>
      </c>
      <c r="AG69" s="877"/>
      <c r="AH69" s="877"/>
      <c r="AI69" s="877"/>
      <c r="AJ69" s="877"/>
      <c r="AK69" s="877">
        <v>38</v>
      </c>
      <c r="AL69" s="877"/>
      <c r="AM69" s="877"/>
      <c r="AN69" s="877"/>
      <c r="AO69" s="877"/>
      <c r="AP69" s="877" t="s">
        <v>590</v>
      </c>
      <c r="AQ69" s="877"/>
      <c r="AR69" s="877"/>
      <c r="AS69" s="877"/>
      <c r="AT69" s="877"/>
      <c r="AU69" s="877" t="s">
        <v>590</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594</v>
      </c>
      <c r="C70" s="920"/>
      <c r="D70" s="920"/>
      <c r="E70" s="920"/>
      <c r="F70" s="920"/>
      <c r="G70" s="920"/>
      <c r="H70" s="920"/>
      <c r="I70" s="920"/>
      <c r="J70" s="920"/>
      <c r="K70" s="920"/>
      <c r="L70" s="920"/>
      <c r="M70" s="920"/>
      <c r="N70" s="920"/>
      <c r="O70" s="920"/>
      <c r="P70" s="921"/>
      <c r="Q70" s="922">
        <v>186</v>
      </c>
      <c r="R70" s="877"/>
      <c r="S70" s="877"/>
      <c r="T70" s="877"/>
      <c r="U70" s="877"/>
      <c r="V70" s="877">
        <v>161</v>
      </c>
      <c r="W70" s="877"/>
      <c r="X70" s="877"/>
      <c r="Y70" s="877"/>
      <c r="Z70" s="877"/>
      <c r="AA70" s="877">
        <v>25</v>
      </c>
      <c r="AB70" s="877"/>
      <c r="AC70" s="877"/>
      <c r="AD70" s="877"/>
      <c r="AE70" s="877"/>
      <c r="AF70" s="877">
        <v>25</v>
      </c>
      <c r="AG70" s="877"/>
      <c r="AH70" s="877"/>
      <c r="AI70" s="877"/>
      <c r="AJ70" s="877"/>
      <c r="AK70" s="877">
        <v>9</v>
      </c>
      <c r="AL70" s="877"/>
      <c r="AM70" s="877"/>
      <c r="AN70" s="877"/>
      <c r="AO70" s="877"/>
      <c r="AP70" s="877">
        <v>219</v>
      </c>
      <c r="AQ70" s="877"/>
      <c r="AR70" s="877"/>
      <c r="AS70" s="877"/>
      <c r="AT70" s="877"/>
      <c r="AU70" s="877">
        <v>16</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595</v>
      </c>
      <c r="C71" s="920"/>
      <c r="D71" s="920"/>
      <c r="E71" s="920"/>
      <c r="F71" s="920"/>
      <c r="G71" s="920"/>
      <c r="H71" s="920"/>
      <c r="I71" s="920"/>
      <c r="J71" s="920"/>
      <c r="K71" s="920"/>
      <c r="L71" s="920"/>
      <c r="M71" s="920"/>
      <c r="N71" s="920"/>
      <c r="O71" s="920"/>
      <c r="P71" s="921"/>
      <c r="Q71" s="922">
        <v>131</v>
      </c>
      <c r="R71" s="877"/>
      <c r="S71" s="877"/>
      <c r="T71" s="877"/>
      <c r="U71" s="877"/>
      <c r="V71" s="877">
        <v>95</v>
      </c>
      <c r="W71" s="877"/>
      <c r="X71" s="877"/>
      <c r="Y71" s="877"/>
      <c r="Z71" s="877"/>
      <c r="AA71" s="877">
        <v>36</v>
      </c>
      <c r="AB71" s="877"/>
      <c r="AC71" s="877"/>
      <c r="AD71" s="877"/>
      <c r="AE71" s="877"/>
      <c r="AF71" s="877">
        <v>36</v>
      </c>
      <c r="AG71" s="877"/>
      <c r="AH71" s="877"/>
      <c r="AI71" s="877"/>
      <c r="AJ71" s="877"/>
      <c r="AK71" s="877">
        <v>36</v>
      </c>
      <c r="AL71" s="877"/>
      <c r="AM71" s="877"/>
      <c r="AN71" s="877"/>
      <c r="AO71" s="877"/>
      <c r="AP71" s="877" t="s">
        <v>590</v>
      </c>
      <c r="AQ71" s="877"/>
      <c r="AR71" s="877"/>
      <c r="AS71" s="877"/>
      <c r="AT71" s="877"/>
      <c r="AU71" s="877" t="s">
        <v>590</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596</v>
      </c>
      <c r="C72" s="920"/>
      <c r="D72" s="920"/>
      <c r="E72" s="920"/>
      <c r="F72" s="920"/>
      <c r="G72" s="920"/>
      <c r="H72" s="920"/>
      <c r="I72" s="920"/>
      <c r="J72" s="920"/>
      <c r="K72" s="920"/>
      <c r="L72" s="920"/>
      <c r="M72" s="920"/>
      <c r="N72" s="920"/>
      <c r="O72" s="920"/>
      <c r="P72" s="921"/>
      <c r="Q72" s="922">
        <v>13584</v>
      </c>
      <c r="R72" s="877"/>
      <c r="S72" s="877"/>
      <c r="T72" s="877"/>
      <c r="U72" s="877"/>
      <c r="V72" s="877">
        <v>13134</v>
      </c>
      <c r="W72" s="877"/>
      <c r="X72" s="877"/>
      <c r="Y72" s="877"/>
      <c r="Z72" s="877"/>
      <c r="AA72" s="877">
        <v>450</v>
      </c>
      <c r="AB72" s="877"/>
      <c r="AC72" s="877"/>
      <c r="AD72" s="877"/>
      <c r="AE72" s="877"/>
      <c r="AF72" s="877">
        <v>450</v>
      </c>
      <c r="AG72" s="877"/>
      <c r="AH72" s="877"/>
      <c r="AI72" s="877"/>
      <c r="AJ72" s="877"/>
      <c r="AK72" s="877">
        <v>156</v>
      </c>
      <c r="AL72" s="877"/>
      <c r="AM72" s="877"/>
      <c r="AN72" s="877"/>
      <c r="AO72" s="877"/>
      <c r="AP72" s="877">
        <v>3215</v>
      </c>
      <c r="AQ72" s="877"/>
      <c r="AR72" s="877"/>
      <c r="AS72" s="877"/>
      <c r="AT72" s="877"/>
      <c r="AU72" s="877">
        <v>29</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597</v>
      </c>
      <c r="C73" s="920"/>
      <c r="D73" s="920"/>
      <c r="E73" s="920"/>
      <c r="F73" s="920"/>
      <c r="G73" s="920"/>
      <c r="H73" s="920"/>
      <c r="I73" s="920"/>
      <c r="J73" s="920"/>
      <c r="K73" s="920"/>
      <c r="L73" s="920"/>
      <c r="M73" s="920"/>
      <c r="N73" s="920"/>
      <c r="O73" s="920"/>
      <c r="P73" s="921"/>
      <c r="Q73" s="922">
        <v>362</v>
      </c>
      <c r="R73" s="877"/>
      <c r="S73" s="877"/>
      <c r="T73" s="877"/>
      <c r="U73" s="877"/>
      <c r="V73" s="877">
        <v>318</v>
      </c>
      <c r="W73" s="877"/>
      <c r="X73" s="877"/>
      <c r="Y73" s="877"/>
      <c r="Z73" s="877"/>
      <c r="AA73" s="877">
        <v>44</v>
      </c>
      <c r="AB73" s="877"/>
      <c r="AC73" s="877"/>
      <c r="AD73" s="877"/>
      <c r="AE73" s="877"/>
      <c r="AF73" s="877">
        <v>44</v>
      </c>
      <c r="AG73" s="877"/>
      <c r="AH73" s="877"/>
      <c r="AI73" s="877"/>
      <c r="AJ73" s="877"/>
      <c r="AK73" s="877" t="s">
        <v>590</v>
      </c>
      <c r="AL73" s="877"/>
      <c r="AM73" s="877"/>
      <c r="AN73" s="877"/>
      <c r="AO73" s="877"/>
      <c r="AP73" s="877" t="s">
        <v>590</v>
      </c>
      <c r="AQ73" s="877"/>
      <c r="AR73" s="877"/>
      <c r="AS73" s="877"/>
      <c r="AT73" s="877"/>
      <c r="AU73" s="877" t="s">
        <v>590</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c r="C74" s="920"/>
      <c r="D74" s="920"/>
      <c r="E74" s="920"/>
      <c r="F74" s="920"/>
      <c r="G74" s="920"/>
      <c r="H74" s="920"/>
      <c r="I74" s="920"/>
      <c r="J74" s="920"/>
      <c r="K74" s="920"/>
      <c r="L74" s="920"/>
      <c r="M74" s="920"/>
      <c r="N74" s="920"/>
      <c r="O74" s="920"/>
      <c r="P74" s="921"/>
      <c r="Q74" s="922"/>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385</v>
      </c>
      <c r="B88" s="836" t="s">
        <v>417</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641</v>
      </c>
      <c r="AG88" s="888"/>
      <c r="AH88" s="888"/>
      <c r="AI88" s="888"/>
      <c r="AJ88" s="888"/>
      <c r="AK88" s="885"/>
      <c r="AL88" s="885"/>
      <c r="AM88" s="885"/>
      <c r="AN88" s="885"/>
      <c r="AO88" s="885"/>
      <c r="AP88" s="888">
        <v>3765</v>
      </c>
      <c r="AQ88" s="888"/>
      <c r="AR88" s="888"/>
      <c r="AS88" s="888"/>
      <c r="AT88" s="888"/>
      <c r="AU88" s="888">
        <v>70</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385</v>
      </c>
      <c r="BR102" s="836" t="s">
        <v>418</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5</v>
      </c>
      <c r="CS102" s="896"/>
      <c r="CT102" s="896"/>
      <c r="CU102" s="896"/>
      <c r="CV102" s="939"/>
      <c r="CW102" s="938"/>
      <c r="CX102" s="896"/>
      <c r="CY102" s="896"/>
      <c r="CZ102" s="896"/>
      <c r="DA102" s="939"/>
      <c r="DB102" s="938"/>
      <c r="DC102" s="896"/>
      <c r="DD102" s="896"/>
      <c r="DE102" s="896"/>
      <c r="DF102" s="939"/>
      <c r="DG102" s="938">
        <v>15</v>
      </c>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419</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420</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423</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424</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425</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426</v>
      </c>
      <c r="AB109" s="941"/>
      <c r="AC109" s="941"/>
      <c r="AD109" s="941"/>
      <c r="AE109" s="942"/>
      <c r="AF109" s="940" t="s">
        <v>302</v>
      </c>
      <c r="AG109" s="941"/>
      <c r="AH109" s="941"/>
      <c r="AI109" s="941"/>
      <c r="AJ109" s="942"/>
      <c r="AK109" s="940" t="s">
        <v>301</v>
      </c>
      <c r="AL109" s="941"/>
      <c r="AM109" s="941"/>
      <c r="AN109" s="941"/>
      <c r="AO109" s="942"/>
      <c r="AP109" s="940" t="s">
        <v>427</v>
      </c>
      <c r="AQ109" s="941"/>
      <c r="AR109" s="941"/>
      <c r="AS109" s="941"/>
      <c r="AT109" s="943"/>
      <c r="AU109" s="960" t="s">
        <v>425</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426</v>
      </c>
      <c r="BR109" s="941"/>
      <c r="BS109" s="941"/>
      <c r="BT109" s="941"/>
      <c r="BU109" s="942"/>
      <c r="BV109" s="940" t="s">
        <v>302</v>
      </c>
      <c r="BW109" s="941"/>
      <c r="BX109" s="941"/>
      <c r="BY109" s="941"/>
      <c r="BZ109" s="942"/>
      <c r="CA109" s="940" t="s">
        <v>301</v>
      </c>
      <c r="CB109" s="941"/>
      <c r="CC109" s="941"/>
      <c r="CD109" s="941"/>
      <c r="CE109" s="942"/>
      <c r="CF109" s="961" t="s">
        <v>427</v>
      </c>
      <c r="CG109" s="961"/>
      <c r="CH109" s="961"/>
      <c r="CI109" s="961"/>
      <c r="CJ109" s="961"/>
      <c r="CK109" s="940" t="s">
        <v>428</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426</v>
      </c>
      <c r="DH109" s="941"/>
      <c r="DI109" s="941"/>
      <c r="DJ109" s="941"/>
      <c r="DK109" s="942"/>
      <c r="DL109" s="940" t="s">
        <v>302</v>
      </c>
      <c r="DM109" s="941"/>
      <c r="DN109" s="941"/>
      <c r="DO109" s="941"/>
      <c r="DP109" s="942"/>
      <c r="DQ109" s="940" t="s">
        <v>301</v>
      </c>
      <c r="DR109" s="941"/>
      <c r="DS109" s="941"/>
      <c r="DT109" s="941"/>
      <c r="DU109" s="942"/>
      <c r="DV109" s="940" t="s">
        <v>427</v>
      </c>
      <c r="DW109" s="941"/>
      <c r="DX109" s="941"/>
      <c r="DY109" s="941"/>
      <c r="DZ109" s="943"/>
    </row>
    <row r="110" spans="1:131" s="247" customFormat="1" ht="26.25" customHeight="1" x14ac:dyDescent="0.15">
      <c r="A110" s="944" t="s">
        <v>429</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361550</v>
      </c>
      <c r="AB110" s="948"/>
      <c r="AC110" s="948"/>
      <c r="AD110" s="948"/>
      <c r="AE110" s="949"/>
      <c r="AF110" s="950">
        <v>354900</v>
      </c>
      <c r="AG110" s="948"/>
      <c r="AH110" s="948"/>
      <c r="AI110" s="948"/>
      <c r="AJ110" s="949"/>
      <c r="AK110" s="950">
        <v>351029</v>
      </c>
      <c r="AL110" s="948"/>
      <c r="AM110" s="948"/>
      <c r="AN110" s="948"/>
      <c r="AO110" s="949"/>
      <c r="AP110" s="951">
        <v>18.7</v>
      </c>
      <c r="AQ110" s="952"/>
      <c r="AR110" s="952"/>
      <c r="AS110" s="952"/>
      <c r="AT110" s="953"/>
      <c r="AU110" s="954" t="s">
        <v>73</v>
      </c>
      <c r="AV110" s="955"/>
      <c r="AW110" s="955"/>
      <c r="AX110" s="955"/>
      <c r="AY110" s="955"/>
      <c r="AZ110" s="996" t="s">
        <v>430</v>
      </c>
      <c r="BA110" s="945"/>
      <c r="BB110" s="945"/>
      <c r="BC110" s="945"/>
      <c r="BD110" s="945"/>
      <c r="BE110" s="945"/>
      <c r="BF110" s="945"/>
      <c r="BG110" s="945"/>
      <c r="BH110" s="945"/>
      <c r="BI110" s="945"/>
      <c r="BJ110" s="945"/>
      <c r="BK110" s="945"/>
      <c r="BL110" s="945"/>
      <c r="BM110" s="945"/>
      <c r="BN110" s="945"/>
      <c r="BO110" s="945"/>
      <c r="BP110" s="946"/>
      <c r="BQ110" s="982">
        <v>3085026</v>
      </c>
      <c r="BR110" s="983"/>
      <c r="BS110" s="983"/>
      <c r="BT110" s="983"/>
      <c r="BU110" s="983"/>
      <c r="BV110" s="983">
        <v>3232324</v>
      </c>
      <c r="BW110" s="983"/>
      <c r="BX110" s="983"/>
      <c r="BY110" s="983"/>
      <c r="BZ110" s="983"/>
      <c r="CA110" s="983">
        <v>3110749</v>
      </c>
      <c r="CB110" s="983"/>
      <c r="CC110" s="983"/>
      <c r="CD110" s="983"/>
      <c r="CE110" s="983"/>
      <c r="CF110" s="997">
        <v>165.7</v>
      </c>
      <c r="CG110" s="998"/>
      <c r="CH110" s="998"/>
      <c r="CI110" s="998"/>
      <c r="CJ110" s="998"/>
      <c r="CK110" s="999" t="s">
        <v>431</v>
      </c>
      <c r="CL110" s="1000"/>
      <c r="CM110" s="979" t="s">
        <v>432</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387</v>
      </c>
      <c r="DH110" s="983"/>
      <c r="DI110" s="983"/>
      <c r="DJ110" s="983"/>
      <c r="DK110" s="983"/>
      <c r="DL110" s="983" t="s">
        <v>433</v>
      </c>
      <c r="DM110" s="983"/>
      <c r="DN110" s="983"/>
      <c r="DO110" s="983"/>
      <c r="DP110" s="983"/>
      <c r="DQ110" s="983" t="s">
        <v>126</v>
      </c>
      <c r="DR110" s="983"/>
      <c r="DS110" s="983"/>
      <c r="DT110" s="983"/>
      <c r="DU110" s="983"/>
      <c r="DV110" s="984" t="s">
        <v>387</v>
      </c>
      <c r="DW110" s="984"/>
      <c r="DX110" s="984"/>
      <c r="DY110" s="984"/>
      <c r="DZ110" s="985"/>
    </row>
    <row r="111" spans="1:131" s="247" customFormat="1" ht="26.25" customHeight="1" x14ac:dyDescent="0.15">
      <c r="A111" s="986" t="s">
        <v>434</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126</v>
      </c>
      <c r="AB111" s="990"/>
      <c r="AC111" s="990"/>
      <c r="AD111" s="990"/>
      <c r="AE111" s="991"/>
      <c r="AF111" s="992" t="s">
        <v>433</v>
      </c>
      <c r="AG111" s="990"/>
      <c r="AH111" s="990"/>
      <c r="AI111" s="990"/>
      <c r="AJ111" s="991"/>
      <c r="AK111" s="992" t="s">
        <v>126</v>
      </c>
      <c r="AL111" s="990"/>
      <c r="AM111" s="990"/>
      <c r="AN111" s="990"/>
      <c r="AO111" s="991"/>
      <c r="AP111" s="993" t="s">
        <v>433</v>
      </c>
      <c r="AQ111" s="994"/>
      <c r="AR111" s="994"/>
      <c r="AS111" s="994"/>
      <c r="AT111" s="995"/>
      <c r="AU111" s="956"/>
      <c r="AV111" s="957"/>
      <c r="AW111" s="957"/>
      <c r="AX111" s="957"/>
      <c r="AY111" s="957"/>
      <c r="AZ111" s="1005" t="s">
        <v>435</v>
      </c>
      <c r="BA111" s="1006"/>
      <c r="BB111" s="1006"/>
      <c r="BC111" s="1006"/>
      <c r="BD111" s="1006"/>
      <c r="BE111" s="1006"/>
      <c r="BF111" s="1006"/>
      <c r="BG111" s="1006"/>
      <c r="BH111" s="1006"/>
      <c r="BI111" s="1006"/>
      <c r="BJ111" s="1006"/>
      <c r="BK111" s="1006"/>
      <c r="BL111" s="1006"/>
      <c r="BM111" s="1006"/>
      <c r="BN111" s="1006"/>
      <c r="BO111" s="1006"/>
      <c r="BP111" s="1007"/>
      <c r="BQ111" s="975">
        <v>23020</v>
      </c>
      <c r="BR111" s="976"/>
      <c r="BS111" s="976"/>
      <c r="BT111" s="976"/>
      <c r="BU111" s="976"/>
      <c r="BV111" s="976">
        <v>23021</v>
      </c>
      <c r="BW111" s="976"/>
      <c r="BX111" s="976"/>
      <c r="BY111" s="976"/>
      <c r="BZ111" s="976"/>
      <c r="CA111" s="976">
        <v>23021</v>
      </c>
      <c r="CB111" s="976"/>
      <c r="CC111" s="976"/>
      <c r="CD111" s="976"/>
      <c r="CE111" s="976"/>
      <c r="CF111" s="970">
        <v>1.2</v>
      </c>
      <c r="CG111" s="971"/>
      <c r="CH111" s="971"/>
      <c r="CI111" s="971"/>
      <c r="CJ111" s="971"/>
      <c r="CK111" s="1001"/>
      <c r="CL111" s="1002"/>
      <c r="CM111" s="972" t="s">
        <v>436</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126</v>
      </c>
      <c r="DH111" s="976"/>
      <c r="DI111" s="976"/>
      <c r="DJ111" s="976"/>
      <c r="DK111" s="976"/>
      <c r="DL111" s="976" t="s">
        <v>387</v>
      </c>
      <c r="DM111" s="976"/>
      <c r="DN111" s="976"/>
      <c r="DO111" s="976"/>
      <c r="DP111" s="976"/>
      <c r="DQ111" s="976" t="s">
        <v>387</v>
      </c>
      <c r="DR111" s="976"/>
      <c r="DS111" s="976"/>
      <c r="DT111" s="976"/>
      <c r="DU111" s="976"/>
      <c r="DV111" s="977" t="s">
        <v>126</v>
      </c>
      <c r="DW111" s="977"/>
      <c r="DX111" s="977"/>
      <c r="DY111" s="977"/>
      <c r="DZ111" s="978"/>
    </row>
    <row r="112" spans="1:131" s="247" customFormat="1" ht="26.25" customHeight="1" x14ac:dyDescent="0.15">
      <c r="A112" s="1008" t="s">
        <v>437</v>
      </c>
      <c r="B112" s="1009"/>
      <c r="C112" s="1006" t="s">
        <v>438</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126</v>
      </c>
      <c r="AB112" s="1015"/>
      <c r="AC112" s="1015"/>
      <c r="AD112" s="1015"/>
      <c r="AE112" s="1016"/>
      <c r="AF112" s="1017" t="s">
        <v>433</v>
      </c>
      <c r="AG112" s="1015"/>
      <c r="AH112" s="1015"/>
      <c r="AI112" s="1015"/>
      <c r="AJ112" s="1016"/>
      <c r="AK112" s="1017" t="s">
        <v>126</v>
      </c>
      <c r="AL112" s="1015"/>
      <c r="AM112" s="1015"/>
      <c r="AN112" s="1015"/>
      <c r="AO112" s="1016"/>
      <c r="AP112" s="1018" t="s">
        <v>126</v>
      </c>
      <c r="AQ112" s="1019"/>
      <c r="AR112" s="1019"/>
      <c r="AS112" s="1019"/>
      <c r="AT112" s="1020"/>
      <c r="AU112" s="956"/>
      <c r="AV112" s="957"/>
      <c r="AW112" s="957"/>
      <c r="AX112" s="957"/>
      <c r="AY112" s="957"/>
      <c r="AZ112" s="1005" t="s">
        <v>439</v>
      </c>
      <c r="BA112" s="1006"/>
      <c r="BB112" s="1006"/>
      <c r="BC112" s="1006"/>
      <c r="BD112" s="1006"/>
      <c r="BE112" s="1006"/>
      <c r="BF112" s="1006"/>
      <c r="BG112" s="1006"/>
      <c r="BH112" s="1006"/>
      <c r="BI112" s="1006"/>
      <c r="BJ112" s="1006"/>
      <c r="BK112" s="1006"/>
      <c r="BL112" s="1006"/>
      <c r="BM112" s="1006"/>
      <c r="BN112" s="1006"/>
      <c r="BO112" s="1006"/>
      <c r="BP112" s="1007"/>
      <c r="BQ112" s="975">
        <v>1624794</v>
      </c>
      <c r="BR112" s="976"/>
      <c r="BS112" s="976"/>
      <c r="BT112" s="976"/>
      <c r="BU112" s="976"/>
      <c r="BV112" s="976">
        <v>1652675</v>
      </c>
      <c r="BW112" s="976"/>
      <c r="BX112" s="976"/>
      <c r="BY112" s="976"/>
      <c r="BZ112" s="976"/>
      <c r="CA112" s="976">
        <v>1534758</v>
      </c>
      <c r="CB112" s="976"/>
      <c r="CC112" s="976"/>
      <c r="CD112" s="976"/>
      <c r="CE112" s="976"/>
      <c r="CF112" s="970">
        <v>81.7</v>
      </c>
      <c r="CG112" s="971"/>
      <c r="CH112" s="971"/>
      <c r="CI112" s="971"/>
      <c r="CJ112" s="971"/>
      <c r="CK112" s="1001"/>
      <c r="CL112" s="1002"/>
      <c r="CM112" s="972" t="s">
        <v>440</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387</v>
      </c>
      <c r="DH112" s="976"/>
      <c r="DI112" s="976"/>
      <c r="DJ112" s="976"/>
      <c r="DK112" s="976"/>
      <c r="DL112" s="976" t="s">
        <v>126</v>
      </c>
      <c r="DM112" s="976"/>
      <c r="DN112" s="976"/>
      <c r="DO112" s="976"/>
      <c r="DP112" s="976"/>
      <c r="DQ112" s="976" t="s">
        <v>433</v>
      </c>
      <c r="DR112" s="976"/>
      <c r="DS112" s="976"/>
      <c r="DT112" s="976"/>
      <c r="DU112" s="976"/>
      <c r="DV112" s="977" t="s">
        <v>433</v>
      </c>
      <c r="DW112" s="977"/>
      <c r="DX112" s="977"/>
      <c r="DY112" s="977"/>
      <c r="DZ112" s="978"/>
    </row>
    <row r="113" spans="1:130" s="247" customFormat="1" ht="26.25" customHeight="1" x14ac:dyDescent="0.15">
      <c r="A113" s="1010"/>
      <c r="B113" s="1011"/>
      <c r="C113" s="1006" t="s">
        <v>441</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98779</v>
      </c>
      <c r="AB113" s="990"/>
      <c r="AC113" s="990"/>
      <c r="AD113" s="990"/>
      <c r="AE113" s="991"/>
      <c r="AF113" s="992">
        <v>104810</v>
      </c>
      <c r="AG113" s="990"/>
      <c r="AH113" s="990"/>
      <c r="AI113" s="990"/>
      <c r="AJ113" s="991"/>
      <c r="AK113" s="992">
        <v>101439</v>
      </c>
      <c r="AL113" s="990"/>
      <c r="AM113" s="990"/>
      <c r="AN113" s="990"/>
      <c r="AO113" s="991"/>
      <c r="AP113" s="993">
        <v>5.4</v>
      </c>
      <c r="AQ113" s="994"/>
      <c r="AR113" s="994"/>
      <c r="AS113" s="994"/>
      <c r="AT113" s="995"/>
      <c r="AU113" s="956"/>
      <c r="AV113" s="957"/>
      <c r="AW113" s="957"/>
      <c r="AX113" s="957"/>
      <c r="AY113" s="957"/>
      <c r="AZ113" s="1005" t="s">
        <v>442</v>
      </c>
      <c r="BA113" s="1006"/>
      <c r="BB113" s="1006"/>
      <c r="BC113" s="1006"/>
      <c r="BD113" s="1006"/>
      <c r="BE113" s="1006"/>
      <c r="BF113" s="1006"/>
      <c r="BG113" s="1006"/>
      <c r="BH113" s="1006"/>
      <c r="BI113" s="1006"/>
      <c r="BJ113" s="1006"/>
      <c r="BK113" s="1006"/>
      <c r="BL113" s="1006"/>
      <c r="BM113" s="1006"/>
      <c r="BN113" s="1006"/>
      <c r="BO113" s="1006"/>
      <c r="BP113" s="1007"/>
      <c r="BQ113" s="975">
        <v>69482</v>
      </c>
      <c r="BR113" s="976"/>
      <c r="BS113" s="976"/>
      <c r="BT113" s="976"/>
      <c r="BU113" s="976"/>
      <c r="BV113" s="976">
        <v>69768</v>
      </c>
      <c r="BW113" s="976"/>
      <c r="BX113" s="976"/>
      <c r="BY113" s="976"/>
      <c r="BZ113" s="976"/>
      <c r="CA113" s="976">
        <v>63557</v>
      </c>
      <c r="CB113" s="976"/>
      <c r="CC113" s="976"/>
      <c r="CD113" s="976"/>
      <c r="CE113" s="976"/>
      <c r="CF113" s="970">
        <v>3.4</v>
      </c>
      <c r="CG113" s="971"/>
      <c r="CH113" s="971"/>
      <c r="CI113" s="971"/>
      <c r="CJ113" s="971"/>
      <c r="CK113" s="1001"/>
      <c r="CL113" s="1002"/>
      <c r="CM113" s="972" t="s">
        <v>443</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387</v>
      </c>
      <c r="DH113" s="1015"/>
      <c r="DI113" s="1015"/>
      <c r="DJ113" s="1015"/>
      <c r="DK113" s="1016"/>
      <c r="DL113" s="1017" t="s">
        <v>387</v>
      </c>
      <c r="DM113" s="1015"/>
      <c r="DN113" s="1015"/>
      <c r="DO113" s="1015"/>
      <c r="DP113" s="1016"/>
      <c r="DQ113" s="1017" t="s">
        <v>444</v>
      </c>
      <c r="DR113" s="1015"/>
      <c r="DS113" s="1015"/>
      <c r="DT113" s="1015"/>
      <c r="DU113" s="1016"/>
      <c r="DV113" s="1018" t="s">
        <v>387</v>
      </c>
      <c r="DW113" s="1019"/>
      <c r="DX113" s="1019"/>
      <c r="DY113" s="1019"/>
      <c r="DZ113" s="1020"/>
    </row>
    <row r="114" spans="1:130" s="247" customFormat="1" ht="26.25" customHeight="1" x14ac:dyDescent="0.15">
      <c r="A114" s="1010"/>
      <c r="B114" s="1011"/>
      <c r="C114" s="1006" t="s">
        <v>445</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5334</v>
      </c>
      <c r="AB114" s="1015"/>
      <c r="AC114" s="1015"/>
      <c r="AD114" s="1015"/>
      <c r="AE114" s="1016"/>
      <c r="AF114" s="1017">
        <v>5557</v>
      </c>
      <c r="AG114" s="1015"/>
      <c r="AH114" s="1015"/>
      <c r="AI114" s="1015"/>
      <c r="AJ114" s="1016"/>
      <c r="AK114" s="1017">
        <v>5358</v>
      </c>
      <c r="AL114" s="1015"/>
      <c r="AM114" s="1015"/>
      <c r="AN114" s="1015"/>
      <c r="AO114" s="1016"/>
      <c r="AP114" s="1018">
        <v>0.3</v>
      </c>
      <c r="AQ114" s="1019"/>
      <c r="AR114" s="1019"/>
      <c r="AS114" s="1019"/>
      <c r="AT114" s="1020"/>
      <c r="AU114" s="956"/>
      <c r="AV114" s="957"/>
      <c r="AW114" s="957"/>
      <c r="AX114" s="957"/>
      <c r="AY114" s="957"/>
      <c r="AZ114" s="1005" t="s">
        <v>446</v>
      </c>
      <c r="BA114" s="1006"/>
      <c r="BB114" s="1006"/>
      <c r="BC114" s="1006"/>
      <c r="BD114" s="1006"/>
      <c r="BE114" s="1006"/>
      <c r="BF114" s="1006"/>
      <c r="BG114" s="1006"/>
      <c r="BH114" s="1006"/>
      <c r="BI114" s="1006"/>
      <c r="BJ114" s="1006"/>
      <c r="BK114" s="1006"/>
      <c r="BL114" s="1006"/>
      <c r="BM114" s="1006"/>
      <c r="BN114" s="1006"/>
      <c r="BO114" s="1006"/>
      <c r="BP114" s="1007"/>
      <c r="BQ114" s="975">
        <v>349047</v>
      </c>
      <c r="BR114" s="976"/>
      <c r="BS114" s="976"/>
      <c r="BT114" s="976"/>
      <c r="BU114" s="976"/>
      <c r="BV114" s="976">
        <v>280570</v>
      </c>
      <c r="BW114" s="976"/>
      <c r="BX114" s="976"/>
      <c r="BY114" s="976"/>
      <c r="BZ114" s="976"/>
      <c r="CA114" s="976">
        <v>275196</v>
      </c>
      <c r="CB114" s="976"/>
      <c r="CC114" s="976"/>
      <c r="CD114" s="976"/>
      <c r="CE114" s="976"/>
      <c r="CF114" s="970">
        <v>14.7</v>
      </c>
      <c r="CG114" s="971"/>
      <c r="CH114" s="971"/>
      <c r="CI114" s="971"/>
      <c r="CJ114" s="971"/>
      <c r="CK114" s="1001"/>
      <c r="CL114" s="1002"/>
      <c r="CM114" s="972" t="s">
        <v>447</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126</v>
      </c>
      <c r="DH114" s="1015"/>
      <c r="DI114" s="1015"/>
      <c r="DJ114" s="1015"/>
      <c r="DK114" s="1016"/>
      <c r="DL114" s="1017" t="s">
        <v>126</v>
      </c>
      <c r="DM114" s="1015"/>
      <c r="DN114" s="1015"/>
      <c r="DO114" s="1015"/>
      <c r="DP114" s="1016"/>
      <c r="DQ114" s="1017" t="s">
        <v>387</v>
      </c>
      <c r="DR114" s="1015"/>
      <c r="DS114" s="1015"/>
      <c r="DT114" s="1015"/>
      <c r="DU114" s="1016"/>
      <c r="DV114" s="1018" t="s">
        <v>387</v>
      </c>
      <c r="DW114" s="1019"/>
      <c r="DX114" s="1019"/>
      <c r="DY114" s="1019"/>
      <c r="DZ114" s="1020"/>
    </row>
    <row r="115" spans="1:130" s="247" customFormat="1" ht="26.25" customHeight="1" x14ac:dyDescent="0.15">
      <c r="A115" s="1010"/>
      <c r="B115" s="1011"/>
      <c r="C115" s="1006" t="s">
        <v>448</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t="s">
        <v>126</v>
      </c>
      <c r="AB115" s="990"/>
      <c r="AC115" s="990"/>
      <c r="AD115" s="990"/>
      <c r="AE115" s="991"/>
      <c r="AF115" s="992" t="s">
        <v>126</v>
      </c>
      <c r="AG115" s="990"/>
      <c r="AH115" s="990"/>
      <c r="AI115" s="990"/>
      <c r="AJ115" s="991"/>
      <c r="AK115" s="992" t="s">
        <v>126</v>
      </c>
      <c r="AL115" s="990"/>
      <c r="AM115" s="990"/>
      <c r="AN115" s="990"/>
      <c r="AO115" s="991"/>
      <c r="AP115" s="993" t="s">
        <v>126</v>
      </c>
      <c r="AQ115" s="994"/>
      <c r="AR115" s="994"/>
      <c r="AS115" s="994"/>
      <c r="AT115" s="995"/>
      <c r="AU115" s="956"/>
      <c r="AV115" s="957"/>
      <c r="AW115" s="957"/>
      <c r="AX115" s="957"/>
      <c r="AY115" s="957"/>
      <c r="AZ115" s="1005" t="s">
        <v>449</v>
      </c>
      <c r="BA115" s="1006"/>
      <c r="BB115" s="1006"/>
      <c r="BC115" s="1006"/>
      <c r="BD115" s="1006"/>
      <c r="BE115" s="1006"/>
      <c r="BF115" s="1006"/>
      <c r="BG115" s="1006"/>
      <c r="BH115" s="1006"/>
      <c r="BI115" s="1006"/>
      <c r="BJ115" s="1006"/>
      <c r="BK115" s="1006"/>
      <c r="BL115" s="1006"/>
      <c r="BM115" s="1006"/>
      <c r="BN115" s="1006"/>
      <c r="BO115" s="1006"/>
      <c r="BP115" s="1007"/>
      <c r="BQ115" s="975" t="s">
        <v>126</v>
      </c>
      <c r="BR115" s="976"/>
      <c r="BS115" s="976"/>
      <c r="BT115" s="976"/>
      <c r="BU115" s="976"/>
      <c r="BV115" s="976" t="s">
        <v>450</v>
      </c>
      <c r="BW115" s="976"/>
      <c r="BX115" s="976"/>
      <c r="BY115" s="976"/>
      <c r="BZ115" s="976"/>
      <c r="CA115" s="976" t="s">
        <v>126</v>
      </c>
      <c r="CB115" s="976"/>
      <c r="CC115" s="976"/>
      <c r="CD115" s="976"/>
      <c r="CE115" s="976"/>
      <c r="CF115" s="970" t="s">
        <v>387</v>
      </c>
      <c r="CG115" s="971"/>
      <c r="CH115" s="971"/>
      <c r="CI115" s="971"/>
      <c r="CJ115" s="971"/>
      <c r="CK115" s="1001"/>
      <c r="CL115" s="1002"/>
      <c r="CM115" s="1005" t="s">
        <v>451</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v>23020</v>
      </c>
      <c r="DH115" s="1015"/>
      <c r="DI115" s="1015"/>
      <c r="DJ115" s="1015"/>
      <c r="DK115" s="1016"/>
      <c r="DL115" s="1017">
        <v>23021</v>
      </c>
      <c r="DM115" s="1015"/>
      <c r="DN115" s="1015"/>
      <c r="DO115" s="1015"/>
      <c r="DP115" s="1016"/>
      <c r="DQ115" s="1017">
        <v>23021</v>
      </c>
      <c r="DR115" s="1015"/>
      <c r="DS115" s="1015"/>
      <c r="DT115" s="1015"/>
      <c r="DU115" s="1016"/>
      <c r="DV115" s="1018">
        <v>1.2</v>
      </c>
      <c r="DW115" s="1019"/>
      <c r="DX115" s="1019"/>
      <c r="DY115" s="1019"/>
      <c r="DZ115" s="1020"/>
    </row>
    <row r="116" spans="1:130" s="247" customFormat="1" ht="26.25" customHeight="1" x14ac:dyDescent="0.15">
      <c r="A116" s="1012"/>
      <c r="B116" s="1013"/>
      <c r="C116" s="1021" t="s">
        <v>452</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126</v>
      </c>
      <c r="AB116" s="1015"/>
      <c r="AC116" s="1015"/>
      <c r="AD116" s="1015"/>
      <c r="AE116" s="1016"/>
      <c r="AF116" s="1017" t="s">
        <v>126</v>
      </c>
      <c r="AG116" s="1015"/>
      <c r="AH116" s="1015"/>
      <c r="AI116" s="1015"/>
      <c r="AJ116" s="1016"/>
      <c r="AK116" s="1017" t="s">
        <v>126</v>
      </c>
      <c r="AL116" s="1015"/>
      <c r="AM116" s="1015"/>
      <c r="AN116" s="1015"/>
      <c r="AO116" s="1016"/>
      <c r="AP116" s="1018" t="s">
        <v>126</v>
      </c>
      <c r="AQ116" s="1019"/>
      <c r="AR116" s="1019"/>
      <c r="AS116" s="1019"/>
      <c r="AT116" s="1020"/>
      <c r="AU116" s="956"/>
      <c r="AV116" s="957"/>
      <c r="AW116" s="957"/>
      <c r="AX116" s="957"/>
      <c r="AY116" s="957"/>
      <c r="AZ116" s="1023" t="s">
        <v>453</v>
      </c>
      <c r="BA116" s="1024"/>
      <c r="BB116" s="1024"/>
      <c r="BC116" s="1024"/>
      <c r="BD116" s="1024"/>
      <c r="BE116" s="1024"/>
      <c r="BF116" s="1024"/>
      <c r="BG116" s="1024"/>
      <c r="BH116" s="1024"/>
      <c r="BI116" s="1024"/>
      <c r="BJ116" s="1024"/>
      <c r="BK116" s="1024"/>
      <c r="BL116" s="1024"/>
      <c r="BM116" s="1024"/>
      <c r="BN116" s="1024"/>
      <c r="BO116" s="1024"/>
      <c r="BP116" s="1025"/>
      <c r="BQ116" s="975" t="s">
        <v>387</v>
      </c>
      <c r="BR116" s="976"/>
      <c r="BS116" s="976"/>
      <c r="BT116" s="976"/>
      <c r="BU116" s="976"/>
      <c r="BV116" s="976" t="s">
        <v>126</v>
      </c>
      <c r="BW116" s="976"/>
      <c r="BX116" s="976"/>
      <c r="BY116" s="976"/>
      <c r="BZ116" s="976"/>
      <c r="CA116" s="976" t="s">
        <v>387</v>
      </c>
      <c r="CB116" s="976"/>
      <c r="CC116" s="976"/>
      <c r="CD116" s="976"/>
      <c r="CE116" s="976"/>
      <c r="CF116" s="970" t="s">
        <v>126</v>
      </c>
      <c r="CG116" s="971"/>
      <c r="CH116" s="971"/>
      <c r="CI116" s="971"/>
      <c r="CJ116" s="971"/>
      <c r="CK116" s="1001"/>
      <c r="CL116" s="1002"/>
      <c r="CM116" s="972" t="s">
        <v>454</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387</v>
      </c>
      <c r="DH116" s="1015"/>
      <c r="DI116" s="1015"/>
      <c r="DJ116" s="1015"/>
      <c r="DK116" s="1016"/>
      <c r="DL116" s="1017" t="s">
        <v>387</v>
      </c>
      <c r="DM116" s="1015"/>
      <c r="DN116" s="1015"/>
      <c r="DO116" s="1015"/>
      <c r="DP116" s="1016"/>
      <c r="DQ116" s="1017" t="s">
        <v>126</v>
      </c>
      <c r="DR116" s="1015"/>
      <c r="DS116" s="1015"/>
      <c r="DT116" s="1015"/>
      <c r="DU116" s="1016"/>
      <c r="DV116" s="1018" t="s">
        <v>126</v>
      </c>
      <c r="DW116" s="1019"/>
      <c r="DX116" s="1019"/>
      <c r="DY116" s="1019"/>
      <c r="DZ116" s="1020"/>
    </row>
    <row r="117" spans="1:130" s="247" customFormat="1" ht="26.25" customHeight="1" x14ac:dyDescent="0.15">
      <c r="A117" s="960" t="s">
        <v>183</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455</v>
      </c>
      <c r="Z117" s="942"/>
      <c r="AA117" s="1032">
        <v>465663</v>
      </c>
      <c r="AB117" s="1033"/>
      <c r="AC117" s="1033"/>
      <c r="AD117" s="1033"/>
      <c r="AE117" s="1034"/>
      <c r="AF117" s="1035">
        <v>465267</v>
      </c>
      <c r="AG117" s="1033"/>
      <c r="AH117" s="1033"/>
      <c r="AI117" s="1033"/>
      <c r="AJ117" s="1034"/>
      <c r="AK117" s="1035">
        <v>457826</v>
      </c>
      <c r="AL117" s="1033"/>
      <c r="AM117" s="1033"/>
      <c r="AN117" s="1033"/>
      <c r="AO117" s="1034"/>
      <c r="AP117" s="1036"/>
      <c r="AQ117" s="1037"/>
      <c r="AR117" s="1037"/>
      <c r="AS117" s="1037"/>
      <c r="AT117" s="1038"/>
      <c r="AU117" s="956"/>
      <c r="AV117" s="957"/>
      <c r="AW117" s="957"/>
      <c r="AX117" s="957"/>
      <c r="AY117" s="957"/>
      <c r="AZ117" s="1023" t="s">
        <v>456</v>
      </c>
      <c r="BA117" s="1024"/>
      <c r="BB117" s="1024"/>
      <c r="BC117" s="1024"/>
      <c r="BD117" s="1024"/>
      <c r="BE117" s="1024"/>
      <c r="BF117" s="1024"/>
      <c r="BG117" s="1024"/>
      <c r="BH117" s="1024"/>
      <c r="BI117" s="1024"/>
      <c r="BJ117" s="1024"/>
      <c r="BK117" s="1024"/>
      <c r="BL117" s="1024"/>
      <c r="BM117" s="1024"/>
      <c r="BN117" s="1024"/>
      <c r="BO117" s="1024"/>
      <c r="BP117" s="1025"/>
      <c r="BQ117" s="975" t="s">
        <v>387</v>
      </c>
      <c r="BR117" s="976"/>
      <c r="BS117" s="976"/>
      <c r="BT117" s="976"/>
      <c r="BU117" s="976"/>
      <c r="BV117" s="976" t="s">
        <v>387</v>
      </c>
      <c r="BW117" s="976"/>
      <c r="BX117" s="976"/>
      <c r="BY117" s="976"/>
      <c r="BZ117" s="976"/>
      <c r="CA117" s="976" t="s">
        <v>387</v>
      </c>
      <c r="CB117" s="976"/>
      <c r="CC117" s="976"/>
      <c r="CD117" s="976"/>
      <c r="CE117" s="976"/>
      <c r="CF117" s="970" t="s">
        <v>126</v>
      </c>
      <c r="CG117" s="971"/>
      <c r="CH117" s="971"/>
      <c r="CI117" s="971"/>
      <c r="CJ117" s="971"/>
      <c r="CK117" s="1001"/>
      <c r="CL117" s="1002"/>
      <c r="CM117" s="972" t="s">
        <v>457</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126</v>
      </c>
      <c r="DH117" s="1015"/>
      <c r="DI117" s="1015"/>
      <c r="DJ117" s="1015"/>
      <c r="DK117" s="1016"/>
      <c r="DL117" s="1017" t="s">
        <v>387</v>
      </c>
      <c r="DM117" s="1015"/>
      <c r="DN117" s="1015"/>
      <c r="DO117" s="1015"/>
      <c r="DP117" s="1016"/>
      <c r="DQ117" s="1017" t="s">
        <v>126</v>
      </c>
      <c r="DR117" s="1015"/>
      <c r="DS117" s="1015"/>
      <c r="DT117" s="1015"/>
      <c r="DU117" s="1016"/>
      <c r="DV117" s="1018" t="s">
        <v>126</v>
      </c>
      <c r="DW117" s="1019"/>
      <c r="DX117" s="1019"/>
      <c r="DY117" s="1019"/>
      <c r="DZ117" s="1020"/>
    </row>
    <row r="118" spans="1:130" s="247" customFormat="1" ht="26.25" customHeight="1" x14ac:dyDescent="0.15">
      <c r="A118" s="960" t="s">
        <v>428</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426</v>
      </c>
      <c r="AB118" s="941"/>
      <c r="AC118" s="941"/>
      <c r="AD118" s="941"/>
      <c r="AE118" s="942"/>
      <c r="AF118" s="940" t="s">
        <v>302</v>
      </c>
      <c r="AG118" s="941"/>
      <c r="AH118" s="941"/>
      <c r="AI118" s="941"/>
      <c r="AJ118" s="942"/>
      <c r="AK118" s="940" t="s">
        <v>301</v>
      </c>
      <c r="AL118" s="941"/>
      <c r="AM118" s="941"/>
      <c r="AN118" s="941"/>
      <c r="AO118" s="942"/>
      <c r="AP118" s="1027" t="s">
        <v>427</v>
      </c>
      <c r="AQ118" s="1028"/>
      <c r="AR118" s="1028"/>
      <c r="AS118" s="1028"/>
      <c r="AT118" s="1029"/>
      <c r="AU118" s="956"/>
      <c r="AV118" s="957"/>
      <c r="AW118" s="957"/>
      <c r="AX118" s="957"/>
      <c r="AY118" s="957"/>
      <c r="AZ118" s="1030" t="s">
        <v>458</v>
      </c>
      <c r="BA118" s="1021"/>
      <c r="BB118" s="1021"/>
      <c r="BC118" s="1021"/>
      <c r="BD118" s="1021"/>
      <c r="BE118" s="1021"/>
      <c r="BF118" s="1021"/>
      <c r="BG118" s="1021"/>
      <c r="BH118" s="1021"/>
      <c r="BI118" s="1021"/>
      <c r="BJ118" s="1021"/>
      <c r="BK118" s="1021"/>
      <c r="BL118" s="1021"/>
      <c r="BM118" s="1021"/>
      <c r="BN118" s="1021"/>
      <c r="BO118" s="1021"/>
      <c r="BP118" s="1022"/>
      <c r="BQ118" s="1053" t="s">
        <v>433</v>
      </c>
      <c r="BR118" s="1054"/>
      <c r="BS118" s="1054"/>
      <c r="BT118" s="1054"/>
      <c r="BU118" s="1054"/>
      <c r="BV118" s="1054" t="s">
        <v>387</v>
      </c>
      <c r="BW118" s="1054"/>
      <c r="BX118" s="1054"/>
      <c r="BY118" s="1054"/>
      <c r="BZ118" s="1054"/>
      <c r="CA118" s="1054" t="s">
        <v>126</v>
      </c>
      <c r="CB118" s="1054"/>
      <c r="CC118" s="1054"/>
      <c r="CD118" s="1054"/>
      <c r="CE118" s="1054"/>
      <c r="CF118" s="970" t="s">
        <v>126</v>
      </c>
      <c r="CG118" s="971"/>
      <c r="CH118" s="971"/>
      <c r="CI118" s="971"/>
      <c r="CJ118" s="971"/>
      <c r="CK118" s="1001"/>
      <c r="CL118" s="1002"/>
      <c r="CM118" s="972" t="s">
        <v>459</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126</v>
      </c>
      <c r="DH118" s="1015"/>
      <c r="DI118" s="1015"/>
      <c r="DJ118" s="1015"/>
      <c r="DK118" s="1016"/>
      <c r="DL118" s="1017" t="s">
        <v>126</v>
      </c>
      <c r="DM118" s="1015"/>
      <c r="DN118" s="1015"/>
      <c r="DO118" s="1015"/>
      <c r="DP118" s="1016"/>
      <c r="DQ118" s="1017" t="s">
        <v>387</v>
      </c>
      <c r="DR118" s="1015"/>
      <c r="DS118" s="1015"/>
      <c r="DT118" s="1015"/>
      <c r="DU118" s="1016"/>
      <c r="DV118" s="1018" t="s">
        <v>387</v>
      </c>
      <c r="DW118" s="1019"/>
      <c r="DX118" s="1019"/>
      <c r="DY118" s="1019"/>
      <c r="DZ118" s="1020"/>
    </row>
    <row r="119" spans="1:130" s="247" customFormat="1" ht="26.25" customHeight="1" x14ac:dyDescent="0.15">
      <c r="A119" s="1120" t="s">
        <v>431</v>
      </c>
      <c r="B119" s="1000"/>
      <c r="C119" s="979" t="s">
        <v>432</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126</v>
      </c>
      <c r="AB119" s="948"/>
      <c r="AC119" s="948"/>
      <c r="AD119" s="948"/>
      <c r="AE119" s="949"/>
      <c r="AF119" s="950" t="s">
        <v>126</v>
      </c>
      <c r="AG119" s="948"/>
      <c r="AH119" s="948"/>
      <c r="AI119" s="948"/>
      <c r="AJ119" s="949"/>
      <c r="AK119" s="950" t="s">
        <v>126</v>
      </c>
      <c r="AL119" s="948"/>
      <c r="AM119" s="948"/>
      <c r="AN119" s="948"/>
      <c r="AO119" s="949"/>
      <c r="AP119" s="951" t="s">
        <v>126</v>
      </c>
      <c r="AQ119" s="952"/>
      <c r="AR119" s="952"/>
      <c r="AS119" s="952"/>
      <c r="AT119" s="953"/>
      <c r="AU119" s="958"/>
      <c r="AV119" s="959"/>
      <c r="AW119" s="959"/>
      <c r="AX119" s="959"/>
      <c r="AY119" s="959"/>
      <c r="AZ119" s="278" t="s">
        <v>183</v>
      </c>
      <c r="BA119" s="278"/>
      <c r="BB119" s="278"/>
      <c r="BC119" s="278"/>
      <c r="BD119" s="278"/>
      <c r="BE119" s="278"/>
      <c r="BF119" s="278"/>
      <c r="BG119" s="278"/>
      <c r="BH119" s="278"/>
      <c r="BI119" s="278"/>
      <c r="BJ119" s="278"/>
      <c r="BK119" s="278"/>
      <c r="BL119" s="278"/>
      <c r="BM119" s="278"/>
      <c r="BN119" s="278"/>
      <c r="BO119" s="1031" t="s">
        <v>460</v>
      </c>
      <c r="BP119" s="1062"/>
      <c r="BQ119" s="1053">
        <v>5151369</v>
      </c>
      <c r="BR119" s="1054"/>
      <c r="BS119" s="1054"/>
      <c r="BT119" s="1054"/>
      <c r="BU119" s="1054"/>
      <c r="BV119" s="1054">
        <v>5258358</v>
      </c>
      <c r="BW119" s="1054"/>
      <c r="BX119" s="1054"/>
      <c r="BY119" s="1054"/>
      <c r="BZ119" s="1054"/>
      <c r="CA119" s="1054">
        <v>5007281</v>
      </c>
      <c r="CB119" s="1054"/>
      <c r="CC119" s="1054"/>
      <c r="CD119" s="1054"/>
      <c r="CE119" s="1054"/>
      <c r="CF119" s="1055"/>
      <c r="CG119" s="1056"/>
      <c r="CH119" s="1056"/>
      <c r="CI119" s="1056"/>
      <c r="CJ119" s="1057"/>
      <c r="CK119" s="1003"/>
      <c r="CL119" s="1004"/>
      <c r="CM119" s="1058" t="s">
        <v>461</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387</v>
      </c>
      <c r="DH119" s="1040"/>
      <c r="DI119" s="1040"/>
      <c r="DJ119" s="1040"/>
      <c r="DK119" s="1041"/>
      <c r="DL119" s="1039" t="s">
        <v>433</v>
      </c>
      <c r="DM119" s="1040"/>
      <c r="DN119" s="1040"/>
      <c r="DO119" s="1040"/>
      <c r="DP119" s="1041"/>
      <c r="DQ119" s="1039" t="s">
        <v>126</v>
      </c>
      <c r="DR119" s="1040"/>
      <c r="DS119" s="1040"/>
      <c r="DT119" s="1040"/>
      <c r="DU119" s="1041"/>
      <c r="DV119" s="1042" t="s">
        <v>433</v>
      </c>
      <c r="DW119" s="1043"/>
      <c r="DX119" s="1043"/>
      <c r="DY119" s="1043"/>
      <c r="DZ119" s="1044"/>
    </row>
    <row r="120" spans="1:130" s="247" customFormat="1" ht="26.25" customHeight="1" x14ac:dyDescent="0.15">
      <c r="A120" s="1121"/>
      <c r="B120" s="1002"/>
      <c r="C120" s="972" t="s">
        <v>436</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126</v>
      </c>
      <c r="AB120" s="1015"/>
      <c r="AC120" s="1015"/>
      <c r="AD120" s="1015"/>
      <c r="AE120" s="1016"/>
      <c r="AF120" s="1017" t="s">
        <v>126</v>
      </c>
      <c r="AG120" s="1015"/>
      <c r="AH120" s="1015"/>
      <c r="AI120" s="1015"/>
      <c r="AJ120" s="1016"/>
      <c r="AK120" s="1017" t="s">
        <v>126</v>
      </c>
      <c r="AL120" s="1015"/>
      <c r="AM120" s="1015"/>
      <c r="AN120" s="1015"/>
      <c r="AO120" s="1016"/>
      <c r="AP120" s="1018" t="s">
        <v>450</v>
      </c>
      <c r="AQ120" s="1019"/>
      <c r="AR120" s="1019"/>
      <c r="AS120" s="1019"/>
      <c r="AT120" s="1020"/>
      <c r="AU120" s="1045" t="s">
        <v>462</v>
      </c>
      <c r="AV120" s="1046"/>
      <c r="AW120" s="1046"/>
      <c r="AX120" s="1046"/>
      <c r="AY120" s="1047"/>
      <c r="AZ120" s="996" t="s">
        <v>463</v>
      </c>
      <c r="BA120" s="945"/>
      <c r="BB120" s="945"/>
      <c r="BC120" s="945"/>
      <c r="BD120" s="945"/>
      <c r="BE120" s="945"/>
      <c r="BF120" s="945"/>
      <c r="BG120" s="945"/>
      <c r="BH120" s="945"/>
      <c r="BI120" s="945"/>
      <c r="BJ120" s="945"/>
      <c r="BK120" s="945"/>
      <c r="BL120" s="945"/>
      <c r="BM120" s="945"/>
      <c r="BN120" s="945"/>
      <c r="BO120" s="945"/>
      <c r="BP120" s="946"/>
      <c r="BQ120" s="982">
        <v>1653967</v>
      </c>
      <c r="BR120" s="983"/>
      <c r="BS120" s="983"/>
      <c r="BT120" s="983"/>
      <c r="BU120" s="983"/>
      <c r="BV120" s="983">
        <v>1209528</v>
      </c>
      <c r="BW120" s="983"/>
      <c r="BX120" s="983"/>
      <c r="BY120" s="983"/>
      <c r="BZ120" s="983"/>
      <c r="CA120" s="983">
        <v>1150307</v>
      </c>
      <c r="CB120" s="983"/>
      <c r="CC120" s="983"/>
      <c r="CD120" s="983"/>
      <c r="CE120" s="983"/>
      <c r="CF120" s="997">
        <v>61.3</v>
      </c>
      <c r="CG120" s="998"/>
      <c r="CH120" s="998"/>
      <c r="CI120" s="998"/>
      <c r="CJ120" s="998"/>
      <c r="CK120" s="1063" t="s">
        <v>464</v>
      </c>
      <c r="CL120" s="1064"/>
      <c r="CM120" s="1064"/>
      <c r="CN120" s="1064"/>
      <c r="CO120" s="1065"/>
      <c r="CP120" s="1071" t="s">
        <v>465</v>
      </c>
      <c r="CQ120" s="1072"/>
      <c r="CR120" s="1072"/>
      <c r="CS120" s="1072"/>
      <c r="CT120" s="1072"/>
      <c r="CU120" s="1072"/>
      <c r="CV120" s="1072"/>
      <c r="CW120" s="1072"/>
      <c r="CX120" s="1072"/>
      <c r="CY120" s="1072"/>
      <c r="CZ120" s="1072"/>
      <c r="DA120" s="1072"/>
      <c r="DB120" s="1072"/>
      <c r="DC120" s="1072"/>
      <c r="DD120" s="1072"/>
      <c r="DE120" s="1072"/>
      <c r="DF120" s="1073"/>
      <c r="DG120" s="982">
        <v>1624794</v>
      </c>
      <c r="DH120" s="983"/>
      <c r="DI120" s="983"/>
      <c r="DJ120" s="983"/>
      <c r="DK120" s="983"/>
      <c r="DL120" s="983">
        <v>1652675</v>
      </c>
      <c r="DM120" s="983"/>
      <c r="DN120" s="983"/>
      <c r="DO120" s="983"/>
      <c r="DP120" s="983"/>
      <c r="DQ120" s="983">
        <v>1534758</v>
      </c>
      <c r="DR120" s="983"/>
      <c r="DS120" s="983"/>
      <c r="DT120" s="983"/>
      <c r="DU120" s="983"/>
      <c r="DV120" s="984">
        <v>81.7</v>
      </c>
      <c r="DW120" s="984"/>
      <c r="DX120" s="984"/>
      <c r="DY120" s="984"/>
      <c r="DZ120" s="985"/>
    </row>
    <row r="121" spans="1:130" s="247" customFormat="1" ht="26.25" customHeight="1" x14ac:dyDescent="0.15">
      <c r="A121" s="1121"/>
      <c r="B121" s="1002"/>
      <c r="C121" s="1023" t="s">
        <v>466</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126</v>
      </c>
      <c r="AB121" s="1015"/>
      <c r="AC121" s="1015"/>
      <c r="AD121" s="1015"/>
      <c r="AE121" s="1016"/>
      <c r="AF121" s="1017" t="s">
        <v>126</v>
      </c>
      <c r="AG121" s="1015"/>
      <c r="AH121" s="1015"/>
      <c r="AI121" s="1015"/>
      <c r="AJ121" s="1016"/>
      <c r="AK121" s="1017" t="s">
        <v>387</v>
      </c>
      <c r="AL121" s="1015"/>
      <c r="AM121" s="1015"/>
      <c r="AN121" s="1015"/>
      <c r="AO121" s="1016"/>
      <c r="AP121" s="1018" t="s">
        <v>126</v>
      </c>
      <c r="AQ121" s="1019"/>
      <c r="AR121" s="1019"/>
      <c r="AS121" s="1019"/>
      <c r="AT121" s="1020"/>
      <c r="AU121" s="1048"/>
      <c r="AV121" s="1049"/>
      <c r="AW121" s="1049"/>
      <c r="AX121" s="1049"/>
      <c r="AY121" s="1050"/>
      <c r="AZ121" s="1005" t="s">
        <v>467</v>
      </c>
      <c r="BA121" s="1006"/>
      <c r="BB121" s="1006"/>
      <c r="BC121" s="1006"/>
      <c r="BD121" s="1006"/>
      <c r="BE121" s="1006"/>
      <c r="BF121" s="1006"/>
      <c r="BG121" s="1006"/>
      <c r="BH121" s="1006"/>
      <c r="BI121" s="1006"/>
      <c r="BJ121" s="1006"/>
      <c r="BK121" s="1006"/>
      <c r="BL121" s="1006"/>
      <c r="BM121" s="1006"/>
      <c r="BN121" s="1006"/>
      <c r="BO121" s="1006"/>
      <c r="BP121" s="1007"/>
      <c r="BQ121" s="975">
        <v>6119</v>
      </c>
      <c r="BR121" s="976"/>
      <c r="BS121" s="976"/>
      <c r="BT121" s="976"/>
      <c r="BU121" s="976"/>
      <c r="BV121" s="976">
        <v>12761</v>
      </c>
      <c r="BW121" s="976"/>
      <c r="BX121" s="976"/>
      <c r="BY121" s="976"/>
      <c r="BZ121" s="976"/>
      <c r="CA121" s="976">
        <v>26757</v>
      </c>
      <c r="CB121" s="976"/>
      <c r="CC121" s="976"/>
      <c r="CD121" s="976"/>
      <c r="CE121" s="976"/>
      <c r="CF121" s="970">
        <v>1.4</v>
      </c>
      <c r="CG121" s="971"/>
      <c r="CH121" s="971"/>
      <c r="CI121" s="971"/>
      <c r="CJ121" s="971"/>
      <c r="CK121" s="1066"/>
      <c r="CL121" s="1067"/>
      <c r="CM121" s="1067"/>
      <c r="CN121" s="1067"/>
      <c r="CO121" s="1068"/>
      <c r="CP121" s="1076" t="s">
        <v>468</v>
      </c>
      <c r="CQ121" s="1077"/>
      <c r="CR121" s="1077"/>
      <c r="CS121" s="1077"/>
      <c r="CT121" s="1077"/>
      <c r="CU121" s="1077"/>
      <c r="CV121" s="1077"/>
      <c r="CW121" s="1077"/>
      <c r="CX121" s="1077"/>
      <c r="CY121" s="1077"/>
      <c r="CZ121" s="1077"/>
      <c r="DA121" s="1077"/>
      <c r="DB121" s="1077"/>
      <c r="DC121" s="1077"/>
      <c r="DD121" s="1077"/>
      <c r="DE121" s="1077"/>
      <c r="DF121" s="1078"/>
      <c r="DG121" s="975" t="s">
        <v>387</v>
      </c>
      <c r="DH121" s="976"/>
      <c r="DI121" s="976"/>
      <c r="DJ121" s="976"/>
      <c r="DK121" s="976"/>
      <c r="DL121" s="976" t="s">
        <v>126</v>
      </c>
      <c r="DM121" s="976"/>
      <c r="DN121" s="976"/>
      <c r="DO121" s="976"/>
      <c r="DP121" s="976"/>
      <c r="DQ121" s="976" t="s">
        <v>387</v>
      </c>
      <c r="DR121" s="976"/>
      <c r="DS121" s="976"/>
      <c r="DT121" s="976"/>
      <c r="DU121" s="976"/>
      <c r="DV121" s="977" t="s">
        <v>126</v>
      </c>
      <c r="DW121" s="977"/>
      <c r="DX121" s="977"/>
      <c r="DY121" s="977"/>
      <c r="DZ121" s="978"/>
    </row>
    <row r="122" spans="1:130" s="247" customFormat="1" ht="26.25" customHeight="1" x14ac:dyDescent="0.15">
      <c r="A122" s="1121"/>
      <c r="B122" s="1002"/>
      <c r="C122" s="972" t="s">
        <v>447</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433</v>
      </c>
      <c r="AB122" s="1015"/>
      <c r="AC122" s="1015"/>
      <c r="AD122" s="1015"/>
      <c r="AE122" s="1016"/>
      <c r="AF122" s="1017" t="s">
        <v>126</v>
      </c>
      <c r="AG122" s="1015"/>
      <c r="AH122" s="1015"/>
      <c r="AI122" s="1015"/>
      <c r="AJ122" s="1016"/>
      <c r="AK122" s="1017" t="s">
        <v>126</v>
      </c>
      <c r="AL122" s="1015"/>
      <c r="AM122" s="1015"/>
      <c r="AN122" s="1015"/>
      <c r="AO122" s="1016"/>
      <c r="AP122" s="1018" t="s">
        <v>450</v>
      </c>
      <c r="AQ122" s="1019"/>
      <c r="AR122" s="1019"/>
      <c r="AS122" s="1019"/>
      <c r="AT122" s="1020"/>
      <c r="AU122" s="1048"/>
      <c r="AV122" s="1049"/>
      <c r="AW122" s="1049"/>
      <c r="AX122" s="1049"/>
      <c r="AY122" s="1050"/>
      <c r="AZ122" s="1030" t="s">
        <v>469</v>
      </c>
      <c r="BA122" s="1021"/>
      <c r="BB122" s="1021"/>
      <c r="BC122" s="1021"/>
      <c r="BD122" s="1021"/>
      <c r="BE122" s="1021"/>
      <c r="BF122" s="1021"/>
      <c r="BG122" s="1021"/>
      <c r="BH122" s="1021"/>
      <c r="BI122" s="1021"/>
      <c r="BJ122" s="1021"/>
      <c r="BK122" s="1021"/>
      <c r="BL122" s="1021"/>
      <c r="BM122" s="1021"/>
      <c r="BN122" s="1021"/>
      <c r="BO122" s="1021"/>
      <c r="BP122" s="1022"/>
      <c r="BQ122" s="1053">
        <v>3423612</v>
      </c>
      <c r="BR122" s="1054"/>
      <c r="BS122" s="1054"/>
      <c r="BT122" s="1054"/>
      <c r="BU122" s="1054"/>
      <c r="BV122" s="1054">
        <v>3366091</v>
      </c>
      <c r="BW122" s="1054"/>
      <c r="BX122" s="1054"/>
      <c r="BY122" s="1054"/>
      <c r="BZ122" s="1054"/>
      <c r="CA122" s="1054">
        <v>3193614</v>
      </c>
      <c r="CB122" s="1054"/>
      <c r="CC122" s="1054"/>
      <c r="CD122" s="1054"/>
      <c r="CE122" s="1054"/>
      <c r="CF122" s="1074">
        <v>170.1</v>
      </c>
      <c r="CG122" s="1075"/>
      <c r="CH122" s="1075"/>
      <c r="CI122" s="1075"/>
      <c r="CJ122" s="1075"/>
      <c r="CK122" s="1066"/>
      <c r="CL122" s="1067"/>
      <c r="CM122" s="1067"/>
      <c r="CN122" s="1067"/>
      <c r="CO122" s="1068"/>
      <c r="CP122" s="1076"/>
      <c r="CQ122" s="1077"/>
      <c r="CR122" s="1077"/>
      <c r="CS122" s="1077"/>
      <c r="CT122" s="1077"/>
      <c r="CU122" s="1077"/>
      <c r="CV122" s="1077"/>
      <c r="CW122" s="1077"/>
      <c r="CX122" s="1077"/>
      <c r="CY122" s="1077"/>
      <c r="CZ122" s="1077"/>
      <c r="DA122" s="1077"/>
      <c r="DB122" s="1077"/>
      <c r="DC122" s="1077"/>
      <c r="DD122" s="1077"/>
      <c r="DE122" s="1077"/>
      <c r="DF122" s="1078"/>
      <c r="DG122" s="975"/>
      <c r="DH122" s="976"/>
      <c r="DI122" s="976"/>
      <c r="DJ122" s="976"/>
      <c r="DK122" s="976"/>
      <c r="DL122" s="976"/>
      <c r="DM122" s="976"/>
      <c r="DN122" s="976"/>
      <c r="DO122" s="976"/>
      <c r="DP122" s="976"/>
      <c r="DQ122" s="976"/>
      <c r="DR122" s="976"/>
      <c r="DS122" s="976"/>
      <c r="DT122" s="976"/>
      <c r="DU122" s="976"/>
      <c r="DV122" s="977"/>
      <c r="DW122" s="977"/>
      <c r="DX122" s="977"/>
      <c r="DY122" s="977"/>
      <c r="DZ122" s="978"/>
    </row>
    <row r="123" spans="1:130" s="247" customFormat="1" ht="26.25" customHeight="1" x14ac:dyDescent="0.15">
      <c r="A123" s="1121"/>
      <c r="B123" s="1002"/>
      <c r="C123" s="972" t="s">
        <v>454</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126</v>
      </c>
      <c r="AB123" s="1015"/>
      <c r="AC123" s="1015"/>
      <c r="AD123" s="1015"/>
      <c r="AE123" s="1016"/>
      <c r="AF123" s="1017" t="s">
        <v>126</v>
      </c>
      <c r="AG123" s="1015"/>
      <c r="AH123" s="1015"/>
      <c r="AI123" s="1015"/>
      <c r="AJ123" s="1016"/>
      <c r="AK123" s="1017" t="s">
        <v>387</v>
      </c>
      <c r="AL123" s="1015"/>
      <c r="AM123" s="1015"/>
      <c r="AN123" s="1015"/>
      <c r="AO123" s="1016"/>
      <c r="AP123" s="1018" t="s">
        <v>126</v>
      </c>
      <c r="AQ123" s="1019"/>
      <c r="AR123" s="1019"/>
      <c r="AS123" s="1019"/>
      <c r="AT123" s="1020"/>
      <c r="AU123" s="1051"/>
      <c r="AV123" s="1052"/>
      <c r="AW123" s="1052"/>
      <c r="AX123" s="1052"/>
      <c r="AY123" s="1052"/>
      <c r="AZ123" s="278" t="s">
        <v>183</v>
      </c>
      <c r="BA123" s="278"/>
      <c r="BB123" s="278"/>
      <c r="BC123" s="278"/>
      <c r="BD123" s="278"/>
      <c r="BE123" s="278"/>
      <c r="BF123" s="278"/>
      <c r="BG123" s="278"/>
      <c r="BH123" s="278"/>
      <c r="BI123" s="278"/>
      <c r="BJ123" s="278"/>
      <c r="BK123" s="278"/>
      <c r="BL123" s="278"/>
      <c r="BM123" s="278"/>
      <c r="BN123" s="278"/>
      <c r="BO123" s="1031" t="s">
        <v>470</v>
      </c>
      <c r="BP123" s="1062"/>
      <c r="BQ123" s="1092">
        <v>5083698</v>
      </c>
      <c r="BR123" s="1093"/>
      <c r="BS123" s="1093"/>
      <c r="BT123" s="1093"/>
      <c r="BU123" s="1093"/>
      <c r="BV123" s="1093">
        <v>4588380</v>
      </c>
      <c r="BW123" s="1093"/>
      <c r="BX123" s="1093"/>
      <c r="BY123" s="1093"/>
      <c r="BZ123" s="1093"/>
      <c r="CA123" s="1093">
        <v>4370678</v>
      </c>
      <c r="CB123" s="1093"/>
      <c r="CC123" s="1093"/>
      <c r="CD123" s="1093"/>
      <c r="CE123" s="1093"/>
      <c r="CF123" s="1055"/>
      <c r="CG123" s="1056"/>
      <c r="CH123" s="1056"/>
      <c r="CI123" s="1056"/>
      <c r="CJ123" s="1057"/>
      <c r="CK123" s="1066"/>
      <c r="CL123" s="1067"/>
      <c r="CM123" s="1067"/>
      <c r="CN123" s="1067"/>
      <c r="CO123" s="1068"/>
      <c r="CP123" s="1076"/>
      <c r="CQ123" s="1077"/>
      <c r="CR123" s="1077"/>
      <c r="CS123" s="1077"/>
      <c r="CT123" s="1077"/>
      <c r="CU123" s="1077"/>
      <c r="CV123" s="1077"/>
      <c r="CW123" s="1077"/>
      <c r="CX123" s="1077"/>
      <c r="CY123" s="1077"/>
      <c r="CZ123" s="1077"/>
      <c r="DA123" s="1077"/>
      <c r="DB123" s="1077"/>
      <c r="DC123" s="1077"/>
      <c r="DD123" s="1077"/>
      <c r="DE123" s="1077"/>
      <c r="DF123" s="1078"/>
      <c r="DG123" s="1014"/>
      <c r="DH123" s="1015"/>
      <c r="DI123" s="1015"/>
      <c r="DJ123" s="1015"/>
      <c r="DK123" s="1016"/>
      <c r="DL123" s="1017"/>
      <c r="DM123" s="1015"/>
      <c r="DN123" s="1015"/>
      <c r="DO123" s="1015"/>
      <c r="DP123" s="1016"/>
      <c r="DQ123" s="1017"/>
      <c r="DR123" s="1015"/>
      <c r="DS123" s="1015"/>
      <c r="DT123" s="1015"/>
      <c r="DU123" s="1016"/>
      <c r="DV123" s="1018"/>
      <c r="DW123" s="1019"/>
      <c r="DX123" s="1019"/>
      <c r="DY123" s="1019"/>
      <c r="DZ123" s="1020"/>
    </row>
    <row r="124" spans="1:130" s="247" customFormat="1" ht="26.25" customHeight="1" thickBot="1" x14ac:dyDescent="0.2">
      <c r="A124" s="1121"/>
      <c r="B124" s="1002"/>
      <c r="C124" s="972" t="s">
        <v>457</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126</v>
      </c>
      <c r="AB124" s="1015"/>
      <c r="AC124" s="1015"/>
      <c r="AD124" s="1015"/>
      <c r="AE124" s="1016"/>
      <c r="AF124" s="1017" t="s">
        <v>126</v>
      </c>
      <c r="AG124" s="1015"/>
      <c r="AH124" s="1015"/>
      <c r="AI124" s="1015"/>
      <c r="AJ124" s="1016"/>
      <c r="AK124" s="1017" t="s">
        <v>126</v>
      </c>
      <c r="AL124" s="1015"/>
      <c r="AM124" s="1015"/>
      <c r="AN124" s="1015"/>
      <c r="AO124" s="1016"/>
      <c r="AP124" s="1018" t="s">
        <v>387</v>
      </c>
      <c r="AQ124" s="1019"/>
      <c r="AR124" s="1019"/>
      <c r="AS124" s="1019"/>
      <c r="AT124" s="1020"/>
      <c r="AU124" s="1088" t="s">
        <v>471</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v>3.6</v>
      </c>
      <c r="BR124" s="1084"/>
      <c r="BS124" s="1084"/>
      <c r="BT124" s="1084"/>
      <c r="BU124" s="1084"/>
      <c r="BV124" s="1084">
        <v>35.5</v>
      </c>
      <c r="BW124" s="1084"/>
      <c r="BX124" s="1084"/>
      <c r="BY124" s="1084"/>
      <c r="BZ124" s="1084"/>
      <c r="CA124" s="1084">
        <v>33.9</v>
      </c>
      <c r="CB124" s="1084"/>
      <c r="CC124" s="1084"/>
      <c r="CD124" s="1084"/>
      <c r="CE124" s="1084"/>
      <c r="CF124" s="1085"/>
      <c r="CG124" s="1086"/>
      <c r="CH124" s="1086"/>
      <c r="CI124" s="1086"/>
      <c r="CJ124" s="1087"/>
      <c r="CK124" s="1069"/>
      <c r="CL124" s="1069"/>
      <c r="CM124" s="1069"/>
      <c r="CN124" s="1069"/>
      <c r="CO124" s="1070"/>
      <c r="CP124" s="1076" t="s">
        <v>472</v>
      </c>
      <c r="CQ124" s="1077"/>
      <c r="CR124" s="1077"/>
      <c r="CS124" s="1077"/>
      <c r="CT124" s="1077"/>
      <c r="CU124" s="1077"/>
      <c r="CV124" s="1077"/>
      <c r="CW124" s="1077"/>
      <c r="CX124" s="1077"/>
      <c r="CY124" s="1077"/>
      <c r="CZ124" s="1077"/>
      <c r="DA124" s="1077"/>
      <c r="DB124" s="1077"/>
      <c r="DC124" s="1077"/>
      <c r="DD124" s="1077"/>
      <c r="DE124" s="1077"/>
      <c r="DF124" s="1078"/>
      <c r="DG124" s="1061" t="s">
        <v>387</v>
      </c>
      <c r="DH124" s="1040"/>
      <c r="DI124" s="1040"/>
      <c r="DJ124" s="1040"/>
      <c r="DK124" s="1041"/>
      <c r="DL124" s="1039" t="s">
        <v>126</v>
      </c>
      <c r="DM124" s="1040"/>
      <c r="DN124" s="1040"/>
      <c r="DO124" s="1040"/>
      <c r="DP124" s="1041"/>
      <c r="DQ124" s="1039" t="s">
        <v>126</v>
      </c>
      <c r="DR124" s="1040"/>
      <c r="DS124" s="1040"/>
      <c r="DT124" s="1040"/>
      <c r="DU124" s="1041"/>
      <c r="DV124" s="1042" t="s">
        <v>126</v>
      </c>
      <c r="DW124" s="1043"/>
      <c r="DX124" s="1043"/>
      <c r="DY124" s="1043"/>
      <c r="DZ124" s="1044"/>
    </row>
    <row r="125" spans="1:130" s="247" customFormat="1" ht="26.25" customHeight="1" x14ac:dyDescent="0.15">
      <c r="A125" s="1121"/>
      <c r="B125" s="1002"/>
      <c r="C125" s="972" t="s">
        <v>459</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126</v>
      </c>
      <c r="AB125" s="1015"/>
      <c r="AC125" s="1015"/>
      <c r="AD125" s="1015"/>
      <c r="AE125" s="1016"/>
      <c r="AF125" s="1017" t="s">
        <v>126</v>
      </c>
      <c r="AG125" s="1015"/>
      <c r="AH125" s="1015"/>
      <c r="AI125" s="1015"/>
      <c r="AJ125" s="1016"/>
      <c r="AK125" s="1017" t="s">
        <v>387</v>
      </c>
      <c r="AL125" s="1015"/>
      <c r="AM125" s="1015"/>
      <c r="AN125" s="1015"/>
      <c r="AO125" s="1016"/>
      <c r="AP125" s="1018" t="s">
        <v>387</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473</v>
      </c>
      <c r="CL125" s="1064"/>
      <c r="CM125" s="1064"/>
      <c r="CN125" s="1064"/>
      <c r="CO125" s="1065"/>
      <c r="CP125" s="996" t="s">
        <v>474</v>
      </c>
      <c r="CQ125" s="945"/>
      <c r="CR125" s="945"/>
      <c r="CS125" s="945"/>
      <c r="CT125" s="945"/>
      <c r="CU125" s="945"/>
      <c r="CV125" s="945"/>
      <c r="CW125" s="945"/>
      <c r="CX125" s="945"/>
      <c r="CY125" s="945"/>
      <c r="CZ125" s="945"/>
      <c r="DA125" s="945"/>
      <c r="DB125" s="945"/>
      <c r="DC125" s="945"/>
      <c r="DD125" s="945"/>
      <c r="DE125" s="945"/>
      <c r="DF125" s="946"/>
      <c r="DG125" s="982" t="s">
        <v>433</v>
      </c>
      <c r="DH125" s="983"/>
      <c r="DI125" s="983"/>
      <c r="DJ125" s="983"/>
      <c r="DK125" s="983"/>
      <c r="DL125" s="983" t="s">
        <v>387</v>
      </c>
      <c r="DM125" s="983"/>
      <c r="DN125" s="983"/>
      <c r="DO125" s="983"/>
      <c r="DP125" s="983"/>
      <c r="DQ125" s="983" t="s">
        <v>433</v>
      </c>
      <c r="DR125" s="983"/>
      <c r="DS125" s="983"/>
      <c r="DT125" s="983"/>
      <c r="DU125" s="983"/>
      <c r="DV125" s="984" t="s">
        <v>126</v>
      </c>
      <c r="DW125" s="984"/>
      <c r="DX125" s="984"/>
      <c r="DY125" s="984"/>
      <c r="DZ125" s="985"/>
    </row>
    <row r="126" spans="1:130" s="247" customFormat="1" ht="26.25" customHeight="1" thickBot="1" x14ac:dyDescent="0.2">
      <c r="A126" s="1121"/>
      <c r="B126" s="1002"/>
      <c r="C126" s="972" t="s">
        <v>461</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126</v>
      </c>
      <c r="AB126" s="1015"/>
      <c r="AC126" s="1015"/>
      <c r="AD126" s="1015"/>
      <c r="AE126" s="1016"/>
      <c r="AF126" s="1017" t="s">
        <v>126</v>
      </c>
      <c r="AG126" s="1015"/>
      <c r="AH126" s="1015"/>
      <c r="AI126" s="1015"/>
      <c r="AJ126" s="1016"/>
      <c r="AK126" s="1017" t="s">
        <v>126</v>
      </c>
      <c r="AL126" s="1015"/>
      <c r="AM126" s="1015"/>
      <c r="AN126" s="1015"/>
      <c r="AO126" s="1016"/>
      <c r="AP126" s="1018" t="s">
        <v>126</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475</v>
      </c>
      <c r="CQ126" s="1006"/>
      <c r="CR126" s="1006"/>
      <c r="CS126" s="1006"/>
      <c r="CT126" s="1006"/>
      <c r="CU126" s="1006"/>
      <c r="CV126" s="1006"/>
      <c r="CW126" s="1006"/>
      <c r="CX126" s="1006"/>
      <c r="CY126" s="1006"/>
      <c r="CZ126" s="1006"/>
      <c r="DA126" s="1006"/>
      <c r="DB126" s="1006"/>
      <c r="DC126" s="1006"/>
      <c r="DD126" s="1006"/>
      <c r="DE126" s="1006"/>
      <c r="DF126" s="1007"/>
      <c r="DG126" s="975" t="s">
        <v>387</v>
      </c>
      <c r="DH126" s="976"/>
      <c r="DI126" s="976"/>
      <c r="DJ126" s="976"/>
      <c r="DK126" s="976"/>
      <c r="DL126" s="976" t="s">
        <v>126</v>
      </c>
      <c r="DM126" s="976"/>
      <c r="DN126" s="976"/>
      <c r="DO126" s="976"/>
      <c r="DP126" s="976"/>
      <c r="DQ126" s="976" t="s">
        <v>126</v>
      </c>
      <c r="DR126" s="976"/>
      <c r="DS126" s="976"/>
      <c r="DT126" s="976"/>
      <c r="DU126" s="976"/>
      <c r="DV126" s="977" t="s">
        <v>126</v>
      </c>
      <c r="DW126" s="977"/>
      <c r="DX126" s="977"/>
      <c r="DY126" s="977"/>
      <c r="DZ126" s="978"/>
    </row>
    <row r="127" spans="1:130" s="247" customFormat="1" ht="26.25" customHeight="1" x14ac:dyDescent="0.15">
      <c r="A127" s="1122"/>
      <c r="B127" s="1004"/>
      <c r="C127" s="1058" t="s">
        <v>476</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126</v>
      </c>
      <c r="AB127" s="1015"/>
      <c r="AC127" s="1015"/>
      <c r="AD127" s="1015"/>
      <c r="AE127" s="1016"/>
      <c r="AF127" s="1017" t="s">
        <v>433</v>
      </c>
      <c r="AG127" s="1015"/>
      <c r="AH127" s="1015"/>
      <c r="AI127" s="1015"/>
      <c r="AJ127" s="1016"/>
      <c r="AK127" s="1017" t="s">
        <v>387</v>
      </c>
      <c r="AL127" s="1015"/>
      <c r="AM127" s="1015"/>
      <c r="AN127" s="1015"/>
      <c r="AO127" s="1016"/>
      <c r="AP127" s="1018" t="s">
        <v>387</v>
      </c>
      <c r="AQ127" s="1019"/>
      <c r="AR127" s="1019"/>
      <c r="AS127" s="1019"/>
      <c r="AT127" s="1020"/>
      <c r="AU127" s="283"/>
      <c r="AV127" s="283"/>
      <c r="AW127" s="283"/>
      <c r="AX127" s="1094" t="s">
        <v>477</v>
      </c>
      <c r="AY127" s="1095"/>
      <c r="AZ127" s="1095"/>
      <c r="BA127" s="1095"/>
      <c r="BB127" s="1095"/>
      <c r="BC127" s="1095"/>
      <c r="BD127" s="1095"/>
      <c r="BE127" s="1096"/>
      <c r="BF127" s="1097" t="s">
        <v>478</v>
      </c>
      <c r="BG127" s="1095"/>
      <c r="BH127" s="1095"/>
      <c r="BI127" s="1095"/>
      <c r="BJ127" s="1095"/>
      <c r="BK127" s="1095"/>
      <c r="BL127" s="1096"/>
      <c r="BM127" s="1097" t="s">
        <v>479</v>
      </c>
      <c r="BN127" s="1095"/>
      <c r="BO127" s="1095"/>
      <c r="BP127" s="1095"/>
      <c r="BQ127" s="1095"/>
      <c r="BR127" s="1095"/>
      <c r="BS127" s="1096"/>
      <c r="BT127" s="1097" t="s">
        <v>480</v>
      </c>
      <c r="BU127" s="1095"/>
      <c r="BV127" s="1095"/>
      <c r="BW127" s="1095"/>
      <c r="BX127" s="1095"/>
      <c r="BY127" s="1095"/>
      <c r="BZ127" s="1119"/>
      <c r="CA127" s="283"/>
      <c r="CB127" s="283"/>
      <c r="CC127" s="283"/>
      <c r="CD127" s="284"/>
      <c r="CE127" s="284"/>
      <c r="CF127" s="284"/>
      <c r="CG127" s="281"/>
      <c r="CH127" s="281"/>
      <c r="CI127" s="281"/>
      <c r="CJ127" s="282"/>
      <c r="CK127" s="1080"/>
      <c r="CL127" s="1067"/>
      <c r="CM127" s="1067"/>
      <c r="CN127" s="1067"/>
      <c r="CO127" s="1068"/>
      <c r="CP127" s="1005" t="s">
        <v>481</v>
      </c>
      <c r="CQ127" s="1006"/>
      <c r="CR127" s="1006"/>
      <c r="CS127" s="1006"/>
      <c r="CT127" s="1006"/>
      <c r="CU127" s="1006"/>
      <c r="CV127" s="1006"/>
      <c r="CW127" s="1006"/>
      <c r="CX127" s="1006"/>
      <c r="CY127" s="1006"/>
      <c r="CZ127" s="1006"/>
      <c r="DA127" s="1006"/>
      <c r="DB127" s="1006"/>
      <c r="DC127" s="1006"/>
      <c r="DD127" s="1006"/>
      <c r="DE127" s="1006"/>
      <c r="DF127" s="1007"/>
      <c r="DG127" s="975" t="s">
        <v>433</v>
      </c>
      <c r="DH127" s="976"/>
      <c r="DI127" s="976"/>
      <c r="DJ127" s="976"/>
      <c r="DK127" s="976"/>
      <c r="DL127" s="976" t="s">
        <v>433</v>
      </c>
      <c r="DM127" s="976"/>
      <c r="DN127" s="976"/>
      <c r="DO127" s="976"/>
      <c r="DP127" s="976"/>
      <c r="DQ127" s="976" t="s">
        <v>387</v>
      </c>
      <c r="DR127" s="976"/>
      <c r="DS127" s="976"/>
      <c r="DT127" s="976"/>
      <c r="DU127" s="976"/>
      <c r="DV127" s="977" t="s">
        <v>387</v>
      </c>
      <c r="DW127" s="977"/>
      <c r="DX127" s="977"/>
      <c r="DY127" s="977"/>
      <c r="DZ127" s="978"/>
    </row>
    <row r="128" spans="1:130" s="247" customFormat="1" ht="26.25" customHeight="1" thickBot="1" x14ac:dyDescent="0.2">
      <c r="A128" s="1105" t="s">
        <v>482</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483</v>
      </c>
      <c r="X128" s="1107"/>
      <c r="Y128" s="1107"/>
      <c r="Z128" s="1108"/>
      <c r="AA128" s="1109">
        <v>3360</v>
      </c>
      <c r="AB128" s="1110"/>
      <c r="AC128" s="1110"/>
      <c r="AD128" s="1110"/>
      <c r="AE128" s="1111"/>
      <c r="AF128" s="1112">
        <v>6263</v>
      </c>
      <c r="AG128" s="1110"/>
      <c r="AH128" s="1110"/>
      <c r="AI128" s="1110"/>
      <c r="AJ128" s="1111"/>
      <c r="AK128" s="1112">
        <v>17431</v>
      </c>
      <c r="AL128" s="1110"/>
      <c r="AM128" s="1110"/>
      <c r="AN128" s="1110"/>
      <c r="AO128" s="1111"/>
      <c r="AP128" s="1113"/>
      <c r="AQ128" s="1114"/>
      <c r="AR128" s="1114"/>
      <c r="AS128" s="1114"/>
      <c r="AT128" s="1115"/>
      <c r="AU128" s="283"/>
      <c r="AV128" s="283"/>
      <c r="AW128" s="283"/>
      <c r="AX128" s="944" t="s">
        <v>484</v>
      </c>
      <c r="AY128" s="945"/>
      <c r="AZ128" s="945"/>
      <c r="BA128" s="945"/>
      <c r="BB128" s="945"/>
      <c r="BC128" s="945"/>
      <c r="BD128" s="945"/>
      <c r="BE128" s="946"/>
      <c r="BF128" s="1116" t="s">
        <v>433</v>
      </c>
      <c r="BG128" s="1117"/>
      <c r="BH128" s="1117"/>
      <c r="BI128" s="1117"/>
      <c r="BJ128" s="1117"/>
      <c r="BK128" s="1117"/>
      <c r="BL128" s="1118"/>
      <c r="BM128" s="1116">
        <v>15</v>
      </c>
      <c r="BN128" s="1117"/>
      <c r="BO128" s="1117"/>
      <c r="BP128" s="1117"/>
      <c r="BQ128" s="1117"/>
      <c r="BR128" s="1117"/>
      <c r="BS128" s="1118"/>
      <c r="BT128" s="1116">
        <v>20</v>
      </c>
      <c r="BU128" s="1117"/>
      <c r="BV128" s="1117"/>
      <c r="BW128" s="1117"/>
      <c r="BX128" s="1117"/>
      <c r="BY128" s="1117"/>
      <c r="BZ128" s="1135"/>
      <c r="CA128" s="284"/>
      <c r="CB128" s="284"/>
      <c r="CC128" s="284"/>
      <c r="CD128" s="284"/>
      <c r="CE128" s="284"/>
      <c r="CF128" s="284"/>
      <c r="CG128" s="281"/>
      <c r="CH128" s="281"/>
      <c r="CI128" s="281"/>
      <c r="CJ128" s="282"/>
      <c r="CK128" s="1081"/>
      <c r="CL128" s="1082"/>
      <c r="CM128" s="1082"/>
      <c r="CN128" s="1082"/>
      <c r="CO128" s="1083"/>
      <c r="CP128" s="1098" t="s">
        <v>485</v>
      </c>
      <c r="CQ128" s="1099"/>
      <c r="CR128" s="1099"/>
      <c r="CS128" s="1099"/>
      <c r="CT128" s="1099"/>
      <c r="CU128" s="1099"/>
      <c r="CV128" s="1099"/>
      <c r="CW128" s="1099"/>
      <c r="CX128" s="1099"/>
      <c r="CY128" s="1099"/>
      <c r="CZ128" s="1099"/>
      <c r="DA128" s="1099"/>
      <c r="DB128" s="1099"/>
      <c r="DC128" s="1099"/>
      <c r="DD128" s="1099"/>
      <c r="DE128" s="1099"/>
      <c r="DF128" s="1100"/>
      <c r="DG128" s="1101" t="s">
        <v>126</v>
      </c>
      <c r="DH128" s="1102"/>
      <c r="DI128" s="1102"/>
      <c r="DJ128" s="1102"/>
      <c r="DK128" s="1102"/>
      <c r="DL128" s="1102" t="s">
        <v>126</v>
      </c>
      <c r="DM128" s="1102"/>
      <c r="DN128" s="1102"/>
      <c r="DO128" s="1102"/>
      <c r="DP128" s="1102"/>
      <c r="DQ128" s="1102" t="s">
        <v>126</v>
      </c>
      <c r="DR128" s="1102"/>
      <c r="DS128" s="1102"/>
      <c r="DT128" s="1102"/>
      <c r="DU128" s="1102"/>
      <c r="DV128" s="1103" t="s">
        <v>486</v>
      </c>
      <c r="DW128" s="1103"/>
      <c r="DX128" s="1103"/>
      <c r="DY128" s="1103"/>
      <c r="DZ128" s="1104"/>
    </row>
    <row r="129" spans="1:131" s="247" customFormat="1" ht="26.25" customHeight="1" x14ac:dyDescent="0.15">
      <c r="A129" s="986" t="s">
        <v>106</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487</v>
      </c>
      <c r="X129" s="1130"/>
      <c r="Y129" s="1130"/>
      <c r="Z129" s="1131"/>
      <c r="AA129" s="1014">
        <v>2219093</v>
      </c>
      <c r="AB129" s="1015"/>
      <c r="AC129" s="1015"/>
      <c r="AD129" s="1015"/>
      <c r="AE129" s="1016"/>
      <c r="AF129" s="1017">
        <v>2226604</v>
      </c>
      <c r="AG129" s="1015"/>
      <c r="AH129" s="1015"/>
      <c r="AI129" s="1015"/>
      <c r="AJ129" s="1016"/>
      <c r="AK129" s="1017">
        <v>2206181</v>
      </c>
      <c r="AL129" s="1015"/>
      <c r="AM129" s="1015"/>
      <c r="AN129" s="1015"/>
      <c r="AO129" s="1016"/>
      <c r="AP129" s="1132"/>
      <c r="AQ129" s="1133"/>
      <c r="AR129" s="1133"/>
      <c r="AS129" s="1133"/>
      <c r="AT129" s="1134"/>
      <c r="AU129" s="285"/>
      <c r="AV129" s="285"/>
      <c r="AW129" s="285"/>
      <c r="AX129" s="1123" t="s">
        <v>488</v>
      </c>
      <c r="AY129" s="1006"/>
      <c r="AZ129" s="1006"/>
      <c r="BA129" s="1006"/>
      <c r="BB129" s="1006"/>
      <c r="BC129" s="1006"/>
      <c r="BD129" s="1006"/>
      <c r="BE129" s="1007"/>
      <c r="BF129" s="1124" t="s">
        <v>126</v>
      </c>
      <c r="BG129" s="1125"/>
      <c r="BH129" s="1125"/>
      <c r="BI129" s="1125"/>
      <c r="BJ129" s="1125"/>
      <c r="BK129" s="1125"/>
      <c r="BL129" s="1126"/>
      <c r="BM129" s="1124">
        <v>20</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489</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490</v>
      </c>
      <c r="X130" s="1130"/>
      <c r="Y130" s="1130"/>
      <c r="Z130" s="1131"/>
      <c r="AA130" s="1014">
        <v>341912</v>
      </c>
      <c r="AB130" s="1015"/>
      <c r="AC130" s="1015"/>
      <c r="AD130" s="1015"/>
      <c r="AE130" s="1016"/>
      <c r="AF130" s="1017">
        <v>340474</v>
      </c>
      <c r="AG130" s="1015"/>
      <c r="AH130" s="1015"/>
      <c r="AI130" s="1015"/>
      <c r="AJ130" s="1016"/>
      <c r="AK130" s="1017">
        <v>328674</v>
      </c>
      <c r="AL130" s="1015"/>
      <c r="AM130" s="1015"/>
      <c r="AN130" s="1015"/>
      <c r="AO130" s="1016"/>
      <c r="AP130" s="1132"/>
      <c r="AQ130" s="1133"/>
      <c r="AR130" s="1133"/>
      <c r="AS130" s="1133"/>
      <c r="AT130" s="1134"/>
      <c r="AU130" s="285"/>
      <c r="AV130" s="285"/>
      <c r="AW130" s="285"/>
      <c r="AX130" s="1123" t="s">
        <v>491</v>
      </c>
      <c r="AY130" s="1006"/>
      <c r="AZ130" s="1006"/>
      <c r="BA130" s="1006"/>
      <c r="BB130" s="1006"/>
      <c r="BC130" s="1006"/>
      <c r="BD130" s="1006"/>
      <c r="BE130" s="1007"/>
      <c r="BF130" s="1160">
        <v>6.2</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492</v>
      </c>
      <c r="X131" s="1168"/>
      <c r="Y131" s="1168"/>
      <c r="Z131" s="1169"/>
      <c r="AA131" s="1061">
        <v>1877181</v>
      </c>
      <c r="AB131" s="1040"/>
      <c r="AC131" s="1040"/>
      <c r="AD131" s="1040"/>
      <c r="AE131" s="1041"/>
      <c r="AF131" s="1039">
        <v>1886130</v>
      </c>
      <c r="AG131" s="1040"/>
      <c r="AH131" s="1040"/>
      <c r="AI131" s="1040"/>
      <c r="AJ131" s="1041"/>
      <c r="AK131" s="1039">
        <v>1877507</v>
      </c>
      <c r="AL131" s="1040"/>
      <c r="AM131" s="1040"/>
      <c r="AN131" s="1040"/>
      <c r="AO131" s="1041"/>
      <c r="AP131" s="1170"/>
      <c r="AQ131" s="1171"/>
      <c r="AR131" s="1171"/>
      <c r="AS131" s="1171"/>
      <c r="AT131" s="1172"/>
      <c r="AU131" s="285"/>
      <c r="AV131" s="285"/>
      <c r="AW131" s="285"/>
      <c r="AX131" s="1142" t="s">
        <v>493</v>
      </c>
      <c r="AY131" s="1099"/>
      <c r="AZ131" s="1099"/>
      <c r="BA131" s="1099"/>
      <c r="BB131" s="1099"/>
      <c r="BC131" s="1099"/>
      <c r="BD131" s="1099"/>
      <c r="BE131" s="1100"/>
      <c r="BF131" s="1143">
        <v>33.9</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494</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495</v>
      </c>
      <c r="W132" s="1153"/>
      <c r="X132" s="1153"/>
      <c r="Y132" s="1153"/>
      <c r="Z132" s="1154"/>
      <c r="AA132" s="1155">
        <v>6.4133932739999997</v>
      </c>
      <c r="AB132" s="1156"/>
      <c r="AC132" s="1156"/>
      <c r="AD132" s="1156"/>
      <c r="AE132" s="1157"/>
      <c r="AF132" s="1158">
        <v>6.2842964160000001</v>
      </c>
      <c r="AG132" s="1156"/>
      <c r="AH132" s="1156"/>
      <c r="AI132" s="1156"/>
      <c r="AJ132" s="1157"/>
      <c r="AK132" s="1158">
        <v>5.9504971219999998</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496</v>
      </c>
      <c r="W133" s="1136"/>
      <c r="X133" s="1136"/>
      <c r="Y133" s="1136"/>
      <c r="Z133" s="1137"/>
      <c r="AA133" s="1138">
        <v>5.0999999999999996</v>
      </c>
      <c r="AB133" s="1139"/>
      <c r="AC133" s="1139"/>
      <c r="AD133" s="1139"/>
      <c r="AE133" s="1140"/>
      <c r="AF133" s="1138">
        <v>6.3</v>
      </c>
      <c r="AG133" s="1139"/>
      <c r="AH133" s="1139"/>
      <c r="AI133" s="1139"/>
      <c r="AJ133" s="1140"/>
      <c r="AK133" s="1138">
        <v>6.2</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MfRWVZrZ6V1pwwcQW//SechtayL5O/G7+aq2IUgwnWHc6zm/mHFagiw89LNf8BnQFLsFWZhMKDDuw6WnZQ0tg==" saltValue="yj+gV7SNqRUFQEBhX7oCe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H74" zoomScaleNormal="85" zoomScaleSheetLayoutView="100" workbookViewId="0">
      <selection activeCell="CK74" sqref="CK74"/>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76z1vTzVbVFPHTBb+OcqVHraQTpiMgf9sBshC2663mhQk5gIKvhWP6Ia5nESd7piwwpObo9/ivJU/O4CNMu15Q==" saltValue="xm/mY9pgwe3wcvk6nvkPJ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C64"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ksmzInp+xB4PFnxmF1V6nDK6R3rZtgeXh9ieHRgLfi629kuqCClk0oDnlbTm0LxyMiR4rR2oFV9DXv+sKpEuQ==" saltValue="kvMctmWI/psAkyfp8l+sz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500</v>
      </c>
      <c r="AP7" s="304"/>
      <c r="AQ7" s="305" t="s">
        <v>501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502</v>
      </c>
      <c r="AQ8" s="311" t="s">
        <v>503</v>
      </c>
      <c r="AR8" s="312" t="s">
        <v>504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505</v>
      </c>
      <c r="AL9" s="1179"/>
      <c r="AM9" s="1179"/>
      <c r="AN9" s="1180"/>
      <c r="AO9" s="313">
        <v>918379</v>
      </c>
      <c r="AP9" s="313">
        <v>123988</v>
      </c>
      <c r="AQ9" s="314">
        <v>120360</v>
      </c>
      <c r="AR9" s="315">
        <v>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506</v>
      </c>
      <c r="AL10" s="1179"/>
      <c r="AM10" s="1179"/>
      <c r="AN10" s="1180"/>
      <c r="AO10" s="316">
        <v>33141</v>
      </c>
      <c r="AP10" s="316">
        <v>4474</v>
      </c>
      <c r="AQ10" s="317">
        <v>12817</v>
      </c>
      <c r="AR10" s="318">
        <v>-65.099999999999994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507</v>
      </c>
      <c r="AL11" s="1179"/>
      <c r="AM11" s="1179"/>
      <c r="AN11" s="1180"/>
      <c r="AO11" s="316">
        <v>94894</v>
      </c>
      <c r="AP11" s="316">
        <v>12811</v>
      </c>
      <c r="AQ11" s="317">
        <v>19677</v>
      </c>
      <c r="AR11" s="318">
        <v>-34.9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508</v>
      </c>
      <c r="AL12" s="1179"/>
      <c r="AM12" s="1179"/>
      <c r="AN12" s="1180"/>
      <c r="AO12" s="316" t="s">
        <v>509</v>
      </c>
      <c r="AP12" s="316" t="s">
        <v>509</v>
      </c>
      <c r="AQ12" s="317">
        <v>1195</v>
      </c>
      <c r="AR12" s="318" t="s">
        <v>509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510</v>
      </c>
      <c r="AL13" s="1179"/>
      <c r="AM13" s="1179"/>
      <c r="AN13" s="1180"/>
      <c r="AO13" s="316" t="s">
        <v>509</v>
      </c>
      <c r="AP13" s="316" t="s">
        <v>509</v>
      </c>
      <c r="AQ13" s="317" t="s">
        <v>509</v>
      </c>
      <c r="AR13" s="318" t="s">
        <v>509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511</v>
      </c>
      <c r="AL14" s="1179"/>
      <c r="AM14" s="1179"/>
      <c r="AN14" s="1180"/>
      <c r="AO14" s="316">
        <v>32313</v>
      </c>
      <c r="AP14" s="316">
        <v>4362</v>
      </c>
      <c r="AQ14" s="317">
        <v>5328</v>
      </c>
      <c r="AR14" s="318">
        <v>-18.100000000000001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512</v>
      </c>
      <c r="AL15" s="1179"/>
      <c r="AM15" s="1179"/>
      <c r="AN15" s="1180"/>
      <c r="AO15" s="316" t="s">
        <v>509</v>
      </c>
      <c r="AP15" s="316" t="s">
        <v>509</v>
      </c>
      <c r="AQ15" s="317">
        <v>3216</v>
      </c>
      <c r="AR15" s="318" t="s">
        <v>509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513</v>
      </c>
      <c r="AL16" s="1182"/>
      <c r="AM16" s="1182"/>
      <c r="AN16" s="1183"/>
      <c r="AO16" s="316">
        <v>-88907</v>
      </c>
      <c r="AP16" s="316">
        <v>-12003</v>
      </c>
      <c r="AQ16" s="317">
        <v>-12293</v>
      </c>
      <c r="AR16" s="318">
        <v>-2.4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183</v>
      </c>
      <c r="AL17" s="1182"/>
      <c r="AM17" s="1182"/>
      <c r="AN17" s="1183"/>
      <c r="AO17" s="316">
        <v>989820</v>
      </c>
      <c r="AP17" s="316">
        <v>133633</v>
      </c>
      <c r="AQ17" s="317">
        <v>150300</v>
      </c>
      <c r="AR17" s="318">
        <v>-11.1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515</v>
      </c>
      <c r="AP20" s="324" t="s">
        <v>516</v>
      </c>
      <c r="AQ20" s="325" t="s">
        <v>517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518</v>
      </c>
      <c r="AL21" s="1174"/>
      <c r="AM21" s="1174"/>
      <c r="AN21" s="1175"/>
      <c r="AO21" s="328">
        <v>14.18</v>
      </c>
      <c r="AP21" s="329">
        <v>13.79</v>
      </c>
      <c r="AQ21" s="330">
        <v>0.39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519</v>
      </c>
      <c r="AL22" s="1174"/>
      <c r="AM22" s="1174"/>
      <c r="AN22" s="1175"/>
      <c r="AO22" s="333">
        <v>96.2</v>
      </c>
      <c r="AP22" s="334">
        <v>95.2</v>
      </c>
      <c r="AQ22" s="335">
        <v>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500</v>
      </c>
      <c r="AP30" s="304"/>
      <c r="AQ30" s="305" t="s">
        <v>501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502</v>
      </c>
      <c r="AQ31" s="311" t="s">
        <v>503</v>
      </c>
      <c r="AR31" s="312" t="s">
        <v>504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523</v>
      </c>
      <c r="AL32" s="1190"/>
      <c r="AM32" s="1190"/>
      <c r="AN32" s="1191"/>
      <c r="AO32" s="343">
        <v>351029</v>
      </c>
      <c r="AP32" s="343">
        <v>47392</v>
      </c>
      <c r="AQ32" s="344">
        <v>71832</v>
      </c>
      <c r="AR32" s="345">
        <v>-34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524</v>
      </c>
      <c r="AL33" s="1190"/>
      <c r="AM33" s="1190"/>
      <c r="AN33" s="1191"/>
      <c r="AO33" s="343" t="s">
        <v>509</v>
      </c>
      <c r="AP33" s="343" t="s">
        <v>509</v>
      </c>
      <c r="AQ33" s="344" t="s">
        <v>509</v>
      </c>
      <c r="AR33" s="345" t="s">
        <v>509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525</v>
      </c>
      <c r="AL34" s="1190"/>
      <c r="AM34" s="1190"/>
      <c r="AN34" s="1191"/>
      <c r="AO34" s="343" t="s">
        <v>509</v>
      </c>
      <c r="AP34" s="343" t="s">
        <v>509</v>
      </c>
      <c r="AQ34" s="344">
        <v>1</v>
      </c>
      <c r="AR34" s="345" t="s">
        <v>509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526</v>
      </c>
      <c r="AL35" s="1190"/>
      <c r="AM35" s="1190"/>
      <c r="AN35" s="1191"/>
      <c r="AO35" s="343">
        <v>101439</v>
      </c>
      <c r="AP35" s="343">
        <v>13695</v>
      </c>
      <c r="AQ35" s="344">
        <v>20841</v>
      </c>
      <c r="AR35" s="345">
        <v>-34.299999999999997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527</v>
      </c>
      <c r="AL36" s="1190"/>
      <c r="AM36" s="1190"/>
      <c r="AN36" s="1191"/>
      <c r="AO36" s="343">
        <v>5358</v>
      </c>
      <c r="AP36" s="343">
        <v>723</v>
      </c>
      <c r="AQ36" s="344">
        <v>5244</v>
      </c>
      <c r="AR36" s="345">
        <v>-86.2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528</v>
      </c>
      <c r="AL37" s="1190"/>
      <c r="AM37" s="1190"/>
      <c r="AN37" s="1191"/>
      <c r="AO37" s="343" t="s">
        <v>509</v>
      </c>
      <c r="AP37" s="343" t="s">
        <v>509</v>
      </c>
      <c r="AQ37" s="344">
        <v>943</v>
      </c>
      <c r="AR37" s="345" t="s">
        <v>509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529</v>
      </c>
      <c r="AL38" s="1193"/>
      <c r="AM38" s="1193"/>
      <c r="AN38" s="1194"/>
      <c r="AO38" s="346" t="s">
        <v>509</v>
      </c>
      <c r="AP38" s="346" t="s">
        <v>509</v>
      </c>
      <c r="AQ38" s="347">
        <v>9</v>
      </c>
      <c r="AR38" s="335" t="s">
        <v>509</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530</v>
      </c>
      <c r="AL39" s="1193"/>
      <c r="AM39" s="1193"/>
      <c r="AN39" s="1194"/>
      <c r="AO39" s="343">
        <v>-17431</v>
      </c>
      <c r="AP39" s="343">
        <v>-2353</v>
      </c>
      <c r="AQ39" s="344">
        <v>-2885</v>
      </c>
      <c r="AR39" s="345">
        <v>-18.399999999999999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531</v>
      </c>
      <c r="AL40" s="1190"/>
      <c r="AM40" s="1190"/>
      <c r="AN40" s="1191"/>
      <c r="AO40" s="343">
        <v>-328674</v>
      </c>
      <c r="AP40" s="343">
        <v>-44373</v>
      </c>
      <c r="AQ40" s="344">
        <v>-64554</v>
      </c>
      <c r="AR40" s="345">
        <v>-31.3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293</v>
      </c>
      <c r="AL41" s="1196"/>
      <c r="AM41" s="1196"/>
      <c r="AN41" s="1197"/>
      <c r="AO41" s="343">
        <v>111721</v>
      </c>
      <c r="AP41" s="343">
        <v>15083</v>
      </c>
      <c r="AQ41" s="344">
        <v>31431</v>
      </c>
      <c r="AR41" s="345">
        <v>-52</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500</v>
      </c>
      <c r="AN49" s="1186" t="s">
        <v>535</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536</v>
      </c>
      <c r="AO50" s="360" t="s">
        <v>537</v>
      </c>
      <c r="AP50" s="361" t="s">
        <v>538</v>
      </c>
      <c r="AQ50" s="362" t="s">
        <v>539</v>
      </c>
      <c r="AR50" s="363" t="s">
        <v>540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541</v>
      </c>
      <c r="AL51" s="356"/>
      <c r="AM51" s="364">
        <v>91256</v>
      </c>
      <c r="AN51" s="365">
        <v>11946</v>
      </c>
      <c r="AO51" s="366">
        <v>-78.3</v>
      </c>
      <c r="AP51" s="367">
        <v>109920</v>
      </c>
      <c r="AQ51" s="368">
        <v>-8.1999999999999993</v>
      </c>
      <c r="AR51" s="369">
        <v>-70.099999999999994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542</v>
      </c>
      <c r="AM52" s="372">
        <v>60651</v>
      </c>
      <c r="AN52" s="373">
        <v>7940</v>
      </c>
      <c r="AO52" s="374">
        <v>-83</v>
      </c>
      <c r="AP52" s="375">
        <v>62739</v>
      </c>
      <c r="AQ52" s="376">
        <v>-8.4</v>
      </c>
      <c r="AR52" s="377">
        <v>-74.599999999999994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543</v>
      </c>
      <c r="AL53" s="356"/>
      <c r="AM53" s="364">
        <v>237493</v>
      </c>
      <c r="AN53" s="365">
        <v>31419</v>
      </c>
      <c r="AO53" s="366">
        <v>163</v>
      </c>
      <c r="AP53" s="367">
        <v>119882</v>
      </c>
      <c r="AQ53" s="368">
        <v>9.1</v>
      </c>
      <c r="AR53" s="369">
        <v>153.9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542</v>
      </c>
      <c r="AM54" s="372">
        <v>204574</v>
      </c>
      <c r="AN54" s="373">
        <v>27064</v>
      </c>
      <c r="AO54" s="374">
        <v>240.9</v>
      </c>
      <c r="AP54" s="375">
        <v>66481</v>
      </c>
      <c r="AQ54" s="376">
        <v>6</v>
      </c>
      <c r="AR54" s="377">
        <v>234.9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544</v>
      </c>
      <c r="AL55" s="356"/>
      <c r="AM55" s="364">
        <v>399492</v>
      </c>
      <c r="AN55" s="365">
        <v>53230</v>
      </c>
      <c r="AO55" s="366">
        <v>69.400000000000006</v>
      </c>
      <c r="AP55" s="367">
        <v>116162</v>
      </c>
      <c r="AQ55" s="368">
        <v>-3.1</v>
      </c>
      <c r="AR55" s="369">
        <v>72.5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542</v>
      </c>
      <c r="AM56" s="372">
        <v>204553</v>
      </c>
      <c r="AN56" s="373">
        <v>27256</v>
      </c>
      <c r="AO56" s="374">
        <v>0.7</v>
      </c>
      <c r="AP56" s="375">
        <v>61562</v>
      </c>
      <c r="AQ56" s="376">
        <v>-7.4</v>
      </c>
      <c r="AR56" s="377">
        <v>8.1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545</v>
      </c>
      <c r="AL57" s="356"/>
      <c r="AM57" s="364">
        <v>569024</v>
      </c>
      <c r="AN57" s="365">
        <v>76441</v>
      </c>
      <c r="AO57" s="366">
        <v>43.6</v>
      </c>
      <c r="AP57" s="367">
        <v>121449</v>
      </c>
      <c r="AQ57" s="368">
        <v>4.5999999999999996</v>
      </c>
      <c r="AR57" s="369">
        <v>39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542</v>
      </c>
      <c r="AM58" s="372">
        <v>332835</v>
      </c>
      <c r="AN58" s="373">
        <v>44712</v>
      </c>
      <c r="AO58" s="374">
        <v>64</v>
      </c>
      <c r="AP58" s="375">
        <v>62922</v>
      </c>
      <c r="AQ58" s="376">
        <v>2.2000000000000002</v>
      </c>
      <c r="AR58" s="377">
        <v>61.8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546</v>
      </c>
      <c r="AL59" s="356"/>
      <c r="AM59" s="364">
        <v>269460</v>
      </c>
      <c r="AN59" s="365">
        <v>36379</v>
      </c>
      <c r="AO59" s="366">
        <v>-52.4</v>
      </c>
      <c r="AP59" s="367">
        <v>145139</v>
      </c>
      <c r="AQ59" s="368">
        <v>19.5</v>
      </c>
      <c r="AR59" s="369">
        <v>-71.900000000000006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542</v>
      </c>
      <c r="AM60" s="372">
        <v>223056</v>
      </c>
      <c r="AN60" s="373">
        <v>30114</v>
      </c>
      <c r="AO60" s="374">
        <v>-32.6</v>
      </c>
      <c r="AP60" s="375">
        <v>83762</v>
      </c>
      <c r="AQ60" s="376">
        <v>33.1</v>
      </c>
      <c r="AR60" s="377">
        <v>-65.7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547</v>
      </c>
      <c r="AL61" s="378"/>
      <c r="AM61" s="379">
        <v>313345</v>
      </c>
      <c r="AN61" s="380">
        <v>41883</v>
      </c>
      <c r="AO61" s="381">
        <v>29.1</v>
      </c>
      <c r="AP61" s="382">
        <v>122510</v>
      </c>
      <c r="AQ61" s="383">
        <v>4.4000000000000004</v>
      </c>
      <c r="AR61" s="369">
        <v>24.7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542</v>
      </c>
      <c r="AM62" s="372">
        <v>205134</v>
      </c>
      <c r="AN62" s="373">
        <v>27417</v>
      </c>
      <c r="AO62" s="374">
        <v>38</v>
      </c>
      <c r="AP62" s="375">
        <v>67493</v>
      </c>
      <c r="AQ62" s="376">
        <v>5.0999999999999996</v>
      </c>
      <c r="AR62" s="377">
        <v>32.9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ECN+Zj72ioPABDACyQZVMwc7S8TKzHnuD9+UKvrXk8fQmFRuk7yTFTchos4/Ncew1CmlSmDwfXpHcC/17nYKfA==" saltValue="ljBZqPFrEJl0g++8Zc4Sk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6" zoomScale="60" zoomScaleNormal="6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549</v>
      </c>
    </row>
    <row r="120" spans="125:125" ht="13.5" hidden="1" customHeight="1" x14ac:dyDescent="0.15"/>
    <row r="121" spans="125:125" ht="13.5" hidden="1" customHeight="1" x14ac:dyDescent="0.15">
      <c r="DU121" s="291"/>
    </row>
  </sheetData>
  <sheetProtection algorithmName="SHA-512" hashValue="rYLnLIv3ZxzblcLzn9n6XVK8nK22kb3ar5oX5tabKL0EP2KDFzoNtTPGfCRfiq7x5WVOlKAHbFVjPQxgM1cIpQ==" saltValue="46PAsfND09DsBCaljqNpZ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2"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550</v>
      </c>
    </row>
  </sheetData>
  <sheetProtection algorithmName="SHA-512" hashValue="sBSsOHZE060s085UoMQXtJ3t2UMtWWlaPl+tDc9RSjCHWKq1Vc7qe3LKXXxncYI52BvGI+4qk62wZS2GJZg1vg==" saltValue="9GDhFGYNKbQmugKEN1Szd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44" zoomScaleSheetLayoutView="100" workbookViewId="0">
      <selection activeCell="P48" sqref="P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198" t="s">
        <v>3</v>
      </c>
      <c r="D47" s="1198"/>
      <c r="E47" s="1199"/>
      <c r="F47" s="11">
        <v>42.09</v>
      </c>
      <c r="G47" s="12">
        <v>44.55</v>
      </c>
      <c r="H47" s="12">
        <v>43.92</v>
      </c>
      <c r="I47" s="12">
        <v>32.549999999999997</v>
      </c>
      <c r="J47" s="13">
        <v>30.16</v>
      </c>
    </row>
    <row r="48" spans="2:10" ht="57.75" customHeight="1" x14ac:dyDescent="0.15">
      <c r="B48" s="14"/>
      <c r="C48" s="1200" t="s">
        <v>4</v>
      </c>
      <c r="D48" s="1200"/>
      <c r="E48" s="1201"/>
      <c r="F48" s="15">
        <v>26.09</v>
      </c>
      <c r="G48" s="16">
        <v>18.510000000000002</v>
      </c>
      <c r="H48" s="16">
        <v>5.62</v>
      </c>
      <c r="I48" s="16">
        <v>4.8</v>
      </c>
      <c r="J48" s="17">
        <v>2.27</v>
      </c>
    </row>
    <row r="49" spans="2:10" ht="57.75" customHeight="1" thickBot="1" x14ac:dyDescent="0.2">
      <c r="B49" s="18"/>
      <c r="C49" s="1202" t="s">
        <v>5</v>
      </c>
      <c r="D49" s="1202"/>
      <c r="E49" s="1203"/>
      <c r="F49" s="19">
        <v>6.02</v>
      </c>
      <c r="G49" s="20" t="s">
        <v>556</v>
      </c>
      <c r="H49" s="20" t="s">
        <v>557</v>
      </c>
      <c r="I49" s="20" t="s">
        <v>558</v>
      </c>
      <c r="J49" s="21" t="s">
        <v>559</v>
      </c>
    </row>
    <row r="50" spans="2:10" ht="13.5" customHeight="1" x14ac:dyDescent="0.15"/>
  </sheetData>
  <sheetProtection algorithmName="SHA-512" hashValue="q+A1+wgS9SEN6UQE/o86QKQxzEFdjLKiYBUmokH156XTLVdPCkDNNLRZ4B+SPR+pKOR9o6+LMtKbkhgekb4p6Q==" saltValue="wPzFVE6jE8LJ6p/3QIFsi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2021-03-08T04:48:01Z</cp:lastPrinted>
  <dcterms:created xsi:type="dcterms:W3CDTF">2021-02-05T03:36:09Z</dcterms:created>
  <dcterms:modified xsi:type="dcterms:W3CDTF">2021-03-08T04:50:13Z</dcterms:modified>
  <cp:category/>
</cp:coreProperties>
</file>